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3080" windowHeight="13335"/>
  </bookViews>
  <sheets>
    <sheet name="총액" sheetId="4" r:id="rId1"/>
    <sheet name="세항목" sheetId="5" r:id="rId2"/>
    <sheet name="별첨파일" sheetId="6" r:id="rId3"/>
    <sheet name="Sheet1" sheetId="7" r:id="rId4"/>
  </sheets>
  <definedNames>
    <definedName name="_xlnm.Print_Area" localSheetId="2">별첨파일!$A$1:$I$74</definedName>
    <definedName name="_xlnm.Print_Area" localSheetId="1">세항목!$A$1:$N$506</definedName>
    <definedName name="_xlnm.Print_Area" localSheetId="0">총액!$A$1:$AF$47</definedName>
  </definedNames>
  <calcPr calcId="145621"/>
</workbook>
</file>

<file path=xl/calcChain.xml><?xml version="1.0" encoding="utf-8"?>
<calcChain xmlns="http://schemas.openxmlformats.org/spreadsheetml/2006/main">
  <c r="M110" i="5" l="1"/>
  <c r="L110" i="5"/>
  <c r="M106" i="5"/>
  <c r="L106" i="5"/>
  <c r="M100" i="5"/>
  <c r="L100" i="5"/>
  <c r="L20" i="5" l="1"/>
  <c r="L408" i="5" l="1"/>
  <c r="M140" i="5"/>
  <c r="L140" i="5"/>
  <c r="M139" i="5"/>
  <c r="L139" i="5"/>
  <c r="M138" i="5"/>
  <c r="L138" i="5"/>
  <c r="L69" i="5"/>
  <c r="M67" i="5"/>
  <c r="L67" i="5"/>
  <c r="N351" i="5" l="1"/>
  <c r="N332" i="5"/>
  <c r="N337" i="5"/>
  <c r="M336" i="5"/>
  <c r="L336" i="5"/>
  <c r="M331" i="5"/>
  <c r="L331" i="5"/>
  <c r="N499" i="5" l="1"/>
  <c r="L498" i="5"/>
  <c r="L497" i="5"/>
  <c r="M496" i="5"/>
  <c r="L496" i="5"/>
  <c r="L488" i="5"/>
  <c r="L489" i="5"/>
  <c r="L490" i="5"/>
  <c r="L491" i="5"/>
  <c r="L492" i="5"/>
  <c r="L493" i="5"/>
  <c r="L494" i="5"/>
  <c r="L495" i="5"/>
  <c r="L487" i="5"/>
  <c r="L486" i="5"/>
  <c r="L481" i="5"/>
  <c r="L480" i="5"/>
  <c r="L479" i="5"/>
  <c r="L483" i="5"/>
  <c r="L482" i="5"/>
  <c r="N477" i="5"/>
  <c r="L474" i="5"/>
  <c r="L476" i="5"/>
  <c r="L475" i="5"/>
  <c r="N484" i="5"/>
  <c r="N472" i="5"/>
  <c r="L470" i="5"/>
  <c r="L471" i="5"/>
  <c r="L469" i="5"/>
  <c r="L468" i="5"/>
  <c r="L463" i="5"/>
  <c r="L462" i="5"/>
  <c r="L457" i="5"/>
  <c r="L458" i="5"/>
  <c r="L459" i="5"/>
  <c r="L460" i="5"/>
  <c r="L461" i="5"/>
  <c r="L456" i="5"/>
  <c r="L455" i="5"/>
  <c r="L444" i="5"/>
  <c r="L445" i="5"/>
  <c r="L446" i="5"/>
  <c r="L447" i="5"/>
  <c r="L448" i="5"/>
  <c r="L449" i="5"/>
  <c r="L450" i="5"/>
  <c r="L443" i="5"/>
  <c r="L442" i="5"/>
  <c r="L435" i="5"/>
  <c r="L436" i="5"/>
  <c r="L434" i="5"/>
  <c r="L433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77" i="5" l="1"/>
  <c r="L499" i="5"/>
  <c r="N500" i="5"/>
  <c r="L472" i="5"/>
  <c r="L409" i="5" l="1"/>
  <c r="L407" i="5"/>
  <c r="N405" i="5"/>
  <c r="L401" i="5"/>
  <c r="L400" i="5"/>
  <c r="L404" i="5"/>
  <c r="L403" i="5"/>
  <c r="L402" i="5"/>
  <c r="L393" i="5"/>
  <c r="L394" i="5"/>
  <c r="L395" i="5"/>
  <c r="L392" i="5"/>
  <c r="L391" i="5"/>
  <c r="L397" i="5"/>
  <c r="L396" i="5"/>
  <c r="L382" i="5"/>
  <c r="L381" i="5"/>
  <c r="L377" i="5"/>
  <c r="L376" i="5"/>
  <c r="N389" i="5"/>
  <c r="L365" i="5"/>
  <c r="L366" i="5"/>
  <c r="L367" i="5"/>
  <c r="L368" i="5"/>
  <c r="L369" i="5"/>
  <c r="L370" i="5"/>
  <c r="L371" i="5"/>
  <c r="L372" i="5"/>
  <c r="L373" i="5"/>
  <c r="L374" i="5"/>
  <c r="L375" i="5"/>
  <c r="L378" i="5"/>
  <c r="L379" i="5"/>
  <c r="L380" i="5"/>
  <c r="L383" i="5"/>
  <c r="L384" i="5"/>
  <c r="L385" i="5"/>
  <c r="L386" i="5"/>
  <c r="L387" i="5"/>
  <c r="L388" i="5"/>
  <c r="L364" i="5"/>
  <c r="L363" i="5"/>
  <c r="L358" i="5"/>
  <c r="L353" i="5"/>
  <c r="L341" i="5"/>
  <c r="L342" i="5"/>
  <c r="L343" i="5"/>
  <c r="L344" i="5"/>
  <c r="L345" i="5"/>
  <c r="L346" i="5"/>
  <c r="L347" i="5"/>
  <c r="L340" i="5"/>
  <c r="L339" i="5"/>
  <c r="L335" i="5"/>
  <c r="L334" i="5"/>
  <c r="M350" i="5"/>
  <c r="L350" i="5"/>
  <c r="M349" i="5"/>
  <c r="L349" i="5"/>
  <c r="M348" i="5"/>
  <c r="L348" i="5"/>
  <c r="M347" i="5"/>
  <c r="M357" i="5"/>
  <c r="L357" i="5"/>
  <c r="M356" i="5"/>
  <c r="L356" i="5"/>
  <c r="M355" i="5"/>
  <c r="L355" i="5"/>
  <c r="M354" i="5"/>
  <c r="L354" i="5"/>
  <c r="M353" i="5"/>
  <c r="L330" i="5"/>
  <c r="L332" i="5" s="1"/>
  <c r="N325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12" i="5"/>
  <c r="L311" i="5"/>
  <c r="N245" i="5"/>
  <c r="N210" i="5"/>
  <c r="N309" i="5"/>
  <c r="N275" i="5"/>
  <c r="L297" i="5"/>
  <c r="L298" i="5"/>
  <c r="L299" i="5"/>
  <c r="L300" i="5"/>
  <c r="L301" i="5"/>
  <c r="L302" i="5"/>
  <c r="L303" i="5"/>
  <c r="L304" i="5"/>
  <c r="L296" i="5"/>
  <c r="L295" i="5"/>
  <c r="M324" i="5"/>
  <c r="M323" i="5"/>
  <c r="M322" i="5"/>
  <c r="M321" i="5"/>
  <c r="M308" i="5"/>
  <c r="L308" i="5"/>
  <c r="M307" i="5"/>
  <c r="L307" i="5"/>
  <c r="M306" i="5"/>
  <c r="L306" i="5"/>
  <c r="M305" i="5"/>
  <c r="L305" i="5"/>
  <c r="L288" i="5"/>
  <c r="L289" i="5"/>
  <c r="L290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48" i="5"/>
  <c r="L247" i="5"/>
  <c r="M274" i="5"/>
  <c r="L274" i="5"/>
  <c r="M273" i="5"/>
  <c r="L273" i="5"/>
  <c r="M272" i="5"/>
  <c r="L272" i="5"/>
  <c r="M271" i="5"/>
  <c r="L271" i="5"/>
  <c r="M244" i="5"/>
  <c r="L244" i="5"/>
  <c r="M243" i="5"/>
  <c r="L243" i="5"/>
  <c r="M242" i="5"/>
  <c r="L242" i="5"/>
  <c r="M241" i="5"/>
  <c r="L241" i="5"/>
  <c r="M187" i="5"/>
  <c r="L187" i="5"/>
  <c r="M186" i="5"/>
  <c r="L186" i="5"/>
  <c r="M185" i="5"/>
  <c r="L185" i="5"/>
  <c r="M158" i="5"/>
  <c r="L158" i="5"/>
  <c r="M157" i="5"/>
  <c r="L157" i="5"/>
  <c r="M156" i="5"/>
  <c r="L156" i="5"/>
  <c r="L337" i="5" l="1"/>
  <c r="L351" i="5"/>
  <c r="L359" i="5" s="1"/>
  <c r="L405" i="5"/>
  <c r="L431" i="5"/>
  <c r="N358" i="5"/>
  <c r="L398" i="5"/>
  <c r="L309" i="5"/>
  <c r="L325" i="5"/>
  <c r="L275" i="5"/>
  <c r="N359" i="5" l="1"/>
  <c r="M208" i="5"/>
  <c r="L208" i="5"/>
  <c r="M207" i="5"/>
  <c r="L207" i="5"/>
  <c r="M206" i="5"/>
  <c r="L206" i="5"/>
  <c r="L209" i="5"/>
  <c r="L147" i="5"/>
  <c r="L148" i="5"/>
  <c r="L149" i="5"/>
  <c r="L150" i="5"/>
  <c r="L151" i="5"/>
  <c r="L152" i="5"/>
  <c r="L153" i="5"/>
  <c r="L154" i="5"/>
  <c r="L155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146" i="5"/>
  <c r="L145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23" i="5"/>
  <c r="L111" i="5"/>
  <c r="L112" i="5"/>
  <c r="L113" i="5"/>
  <c r="L114" i="5"/>
  <c r="L115" i="5"/>
  <c r="L116" i="5"/>
  <c r="L117" i="5"/>
  <c r="L118" i="5"/>
  <c r="L109" i="5"/>
  <c r="L108" i="5"/>
  <c r="L107" i="5"/>
  <c r="M105" i="5"/>
  <c r="L105" i="5"/>
  <c r="M104" i="5"/>
  <c r="L104" i="5"/>
  <c r="M103" i="5"/>
  <c r="L103" i="5"/>
  <c r="M102" i="5"/>
  <c r="L102" i="5"/>
  <c r="M101" i="5"/>
  <c r="L101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59" i="5"/>
  <c r="L60" i="5"/>
  <c r="L61" i="5"/>
  <c r="L62" i="5"/>
  <c r="L63" i="5"/>
  <c r="L70" i="5"/>
  <c r="L71" i="5"/>
  <c r="L72" i="5"/>
  <c r="L73" i="5"/>
  <c r="L74" i="5"/>
  <c r="L75" i="5"/>
  <c r="L76" i="5"/>
  <c r="L77" i="5"/>
  <c r="L78" i="5"/>
  <c r="L68" i="5"/>
  <c r="L66" i="5"/>
  <c r="L65" i="5"/>
  <c r="L64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M31" i="5"/>
  <c r="L31" i="5"/>
  <c r="L30" i="5"/>
  <c r="L35" i="5"/>
  <c r="L36" i="5"/>
  <c r="L18" i="5"/>
  <c r="L19" i="5"/>
  <c r="L21" i="5"/>
  <c r="L22" i="5"/>
  <c r="L23" i="5"/>
  <c r="L24" i="5"/>
  <c r="L25" i="5"/>
  <c r="L26" i="5"/>
  <c r="L27" i="5"/>
  <c r="L28" i="5"/>
  <c r="L29" i="5"/>
  <c r="L32" i="5"/>
  <c r="L33" i="5"/>
  <c r="L34" i="5"/>
  <c r="L37" i="5"/>
  <c r="L17" i="5"/>
  <c r="L16" i="5"/>
  <c r="L15" i="5"/>
  <c r="L14" i="5"/>
  <c r="L13" i="5"/>
  <c r="L12" i="5"/>
  <c r="L4" i="5"/>
  <c r="L5" i="5"/>
  <c r="L6" i="5"/>
  <c r="L7" i="5"/>
  <c r="L3" i="5"/>
  <c r="M99" i="5"/>
  <c r="M98" i="5"/>
  <c r="M97" i="5"/>
  <c r="M96" i="5"/>
  <c r="M95" i="5"/>
  <c r="N119" i="5"/>
  <c r="L119" i="5"/>
  <c r="M94" i="5"/>
  <c r="M93" i="5"/>
  <c r="M92" i="5"/>
  <c r="M91" i="5"/>
  <c r="M90" i="5"/>
  <c r="M89" i="5"/>
  <c r="M88" i="5"/>
  <c r="M87" i="5"/>
  <c r="M86" i="5"/>
  <c r="M85" i="5"/>
  <c r="M84" i="5"/>
  <c r="M83" i="5"/>
  <c r="N79" i="5"/>
  <c r="L79" i="5"/>
  <c r="Z28" i="4" s="1"/>
  <c r="M74" i="5"/>
  <c r="M75" i="5"/>
  <c r="M76" i="5"/>
  <c r="M77" i="5"/>
  <c r="M78" i="5"/>
  <c r="M55" i="5"/>
  <c r="M54" i="5"/>
  <c r="M53" i="5"/>
  <c r="M52" i="5"/>
  <c r="M51" i="5"/>
  <c r="L245" i="5" l="1"/>
  <c r="L210" i="5"/>
  <c r="N38" i="5"/>
  <c r="L38" i="5"/>
  <c r="M37" i="5"/>
  <c r="M33" i="5"/>
  <c r="M32" i="5"/>
  <c r="M29" i="5"/>
  <c r="M28" i="5"/>
  <c r="M27" i="5"/>
  <c r="M25" i="5"/>
  <c r="M24" i="5"/>
  <c r="M23" i="5"/>
  <c r="M22" i="5"/>
  <c r="M21" i="5"/>
  <c r="M19" i="5"/>
  <c r="M18" i="5"/>
  <c r="M17" i="5"/>
  <c r="M16" i="5"/>
  <c r="M15" i="5"/>
  <c r="M14" i="5"/>
  <c r="M13" i="5"/>
  <c r="M12" i="5"/>
  <c r="N8" i="5"/>
  <c r="AB28" i="4" l="1"/>
  <c r="AB27" i="4"/>
  <c r="L8" i="5"/>
  <c r="Z27" i="4" s="1"/>
  <c r="L484" i="5"/>
  <c r="L500" i="5" s="1"/>
  <c r="M495" i="5"/>
  <c r="M494" i="5"/>
  <c r="M493" i="5"/>
  <c r="M492" i="5"/>
  <c r="M491" i="5"/>
  <c r="M489" i="5"/>
  <c r="M488" i="5"/>
  <c r="M487" i="5"/>
  <c r="M486" i="5"/>
  <c r="M481" i="5"/>
  <c r="M480" i="5"/>
  <c r="M479" i="5"/>
  <c r="M474" i="5"/>
  <c r="M469" i="5"/>
  <c r="M468" i="5"/>
  <c r="M424" i="5"/>
  <c r="M423" i="5"/>
  <c r="M422" i="5"/>
  <c r="M421" i="5"/>
  <c r="M420" i="5"/>
  <c r="M419" i="5"/>
  <c r="M418" i="5"/>
  <c r="M417" i="5"/>
  <c r="M414" i="5"/>
  <c r="M413" i="5"/>
  <c r="M412" i="5"/>
  <c r="M411" i="5"/>
  <c r="M410" i="5"/>
  <c r="M409" i="5"/>
  <c r="M407" i="5"/>
  <c r="M401" i="5"/>
  <c r="M400" i="5"/>
  <c r="M425" i="5" s="1"/>
  <c r="M73" i="5"/>
  <c r="M72" i="5"/>
  <c r="M71" i="5"/>
  <c r="M346" i="5"/>
  <c r="M345" i="5"/>
  <c r="M358" i="5" s="1"/>
  <c r="M344" i="5"/>
  <c r="M343" i="5"/>
  <c r="M342" i="5"/>
  <c r="M341" i="5"/>
  <c r="M340" i="5"/>
  <c r="M339" i="5"/>
  <c r="M335" i="5"/>
  <c r="M334" i="5"/>
  <c r="M330" i="5"/>
  <c r="M332" i="5" s="1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4" i="6"/>
  <c r="M320" i="5"/>
  <c r="M319" i="5"/>
  <c r="M318" i="5"/>
  <c r="M317" i="5"/>
  <c r="M316" i="5"/>
  <c r="M315" i="5"/>
  <c r="M314" i="5"/>
  <c r="M313" i="5"/>
  <c r="M312" i="5"/>
  <c r="M311" i="5"/>
  <c r="M304" i="5"/>
  <c r="M303" i="5"/>
  <c r="M302" i="5"/>
  <c r="M301" i="5"/>
  <c r="M300" i="5"/>
  <c r="M299" i="5"/>
  <c r="M298" i="5"/>
  <c r="M297" i="5"/>
  <c r="M296" i="5"/>
  <c r="M295" i="5"/>
  <c r="L281" i="5"/>
  <c r="L282" i="5"/>
  <c r="L283" i="5"/>
  <c r="L284" i="5"/>
  <c r="L285" i="5"/>
  <c r="L286" i="5"/>
  <c r="L287" i="5"/>
  <c r="L280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5" i="5"/>
  <c r="M154" i="5"/>
  <c r="M153" i="5"/>
  <c r="M152" i="5"/>
  <c r="M151" i="5"/>
  <c r="M150" i="5"/>
  <c r="M149" i="5"/>
  <c r="M148" i="5"/>
  <c r="M147" i="5"/>
  <c r="M146" i="5"/>
  <c r="M145" i="5"/>
  <c r="N464" i="5"/>
  <c r="AB38" i="4" s="1"/>
  <c r="N451" i="5"/>
  <c r="AB37" i="4" s="1"/>
  <c r="N437" i="5"/>
  <c r="N398" i="5"/>
  <c r="N291" i="5"/>
  <c r="AB33" i="4" s="1"/>
  <c r="M276" i="5"/>
  <c r="AB39" i="4" l="1"/>
  <c r="M484" i="5"/>
  <c r="M499" i="5"/>
  <c r="M472" i="5"/>
  <c r="M477" i="5" s="1"/>
  <c r="M405" i="5"/>
  <c r="M337" i="5"/>
  <c r="L291" i="5"/>
  <c r="Z33" i="4" s="1"/>
  <c r="N326" i="5"/>
  <c r="N276" i="5"/>
  <c r="AB32" i="4" s="1"/>
  <c r="M309" i="5"/>
  <c r="L326" i="5"/>
  <c r="M351" i="5"/>
  <c r="M325" i="5"/>
  <c r="L389" i="5"/>
  <c r="L464" i="5"/>
  <c r="Z38" i="4" s="1"/>
  <c r="M275" i="5"/>
  <c r="L451" i="5"/>
  <c r="Z37" i="4" s="1"/>
  <c r="M245" i="5"/>
  <c r="L437" i="5"/>
  <c r="Z39" i="4" l="1"/>
  <c r="AB34" i="4"/>
  <c r="AB35" i="4"/>
  <c r="Z34" i="4"/>
  <c r="Z35" i="4"/>
  <c r="M209" i="5"/>
  <c r="M210" i="5" s="1"/>
  <c r="N141" i="5" l="1"/>
  <c r="M61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Z30" i="4"/>
  <c r="M111" i="5"/>
  <c r="M109" i="5"/>
  <c r="M108" i="5"/>
  <c r="M107" i="5"/>
  <c r="M66" i="5"/>
  <c r="M65" i="5"/>
  <c r="M60" i="5"/>
  <c r="M59" i="5"/>
  <c r="AB29" i="4"/>
  <c r="Z29" i="4"/>
  <c r="M70" i="5"/>
  <c r="M68" i="5"/>
  <c r="M64" i="5"/>
  <c r="M58" i="5"/>
  <c r="M57" i="5"/>
  <c r="M56" i="5"/>
  <c r="M50" i="5"/>
  <c r="M49" i="5"/>
  <c r="M48" i="5"/>
  <c r="M47" i="5"/>
  <c r="M46" i="5"/>
  <c r="M45" i="5"/>
  <c r="M44" i="5"/>
  <c r="M43" i="5"/>
  <c r="M42" i="5"/>
  <c r="AB31" i="4" l="1"/>
  <c r="N431" i="5"/>
  <c r="L141" i="5"/>
  <c r="G37" i="6"/>
  <c r="I37" i="6"/>
  <c r="G41" i="6"/>
  <c r="G42" i="6"/>
  <c r="G43" i="6"/>
  <c r="I74" i="6"/>
  <c r="AB30" i="4"/>
  <c r="B28" i="4"/>
  <c r="B29" i="4" s="1"/>
  <c r="B30" i="4" s="1"/>
  <c r="B31" i="4" s="1"/>
  <c r="B32" i="4" s="1"/>
  <c r="B33" i="4" s="1"/>
  <c r="B34" i="4" s="1"/>
  <c r="B35" i="4" s="1"/>
  <c r="B36" i="4" s="1"/>
  <c r="Z31" i="4" l="1"/>
  <c r="B37" i="4"/>
  <c r="B38" i="4" s="1"/>
  <c r="B39" i="4" s="1"/>
  <c r="B40" i="4" s="1"/>
  <c r="G74" i="6"/>
  <c r="L276" i="5" l="1"/>
  <c r="N438" i="5"/>
  <c r="AB36" i="4" s="1"/>
  <c r="Z32" i="4" l="1"/>
  <c r="N504" i="5"/>
  <c r="N505" i="5" s="1"/>
  <c r="AB40" i="4" s="1"/>
  <c r="L438" i="5"/>
  <c r="Z36" i="4" s="1"/>
  <c r="L504" i="5" l="1"/>
  <c r="L505" i="5" s="1"/>
  <c r="Z40" i="4" s="1"/>
  <c r="Z41" i="4" s="1"/>
  <c r="AB41" i="4" l="1"/>
  <c r="AB42" i="4" s="1"/>
  <c r="AB43" i="4" s="1"/>
  <c r="Z42" i="4"/>
  <c r="Z43" i="4" s="1"/>
</calcChain>
</file>

<file path=xl/sharedStrings.xml><?xml version="1.0" encoding="utf-8"?>
<sst xmlns="http://schemas.openxmlformats.org/spreadsheetml/2006/main" count="1528" uniqueCount="591">
  <si>
    <t>단위</t>
    <phoneticPr fontId="4" type="noConversion"/>
  </si>
  <si>
    <t>견적금액</t>
    <phoneticPr fontId="4" type="noConversion"/>
  </si>
  <si>
    <t>합의금액</t>
    <phoneticPr fontId="4" type="noConversion"/>
  </si>
  <si>
    <t>미술비 부문</t>
    <phoneticPr fontId="4" type="noConversion"/>
  </si>
  <si>
    <t>별첨 # 1</t>
    <phoneticPr fontId="4" type="noConversion"/>
  </si>
  <si>
    <t>대도구 및 소도구료</t>
    <phoneticPr fontId="4" type="noConversion"/>
  </si>
  <si>
    <t>계</t>
    <phoneticPr fontId="4" type="noConversion"/>
  </si>
  <si>
    <t>별첨 # 2</t>
    <phoneticPr fontId="4" type="noConversion"/>
  </si>
  <si>
    <t>착   용   자</t>
    <phoneticPr fontId="4" type="noConversion"/>
  </si>
  <si>
    <t>Tungsten    2  KW</t>
  </si>
  <si>
    <t>Tungsten    1  KW</t>
  </si>
  <si>
    <t>직선이동차</t>
  </si>
  <si>
    <t>여행자보험료</t>
  </si>
  <si>
    <t>TV-CF PRODUCT COST SUMMARY</t>
    <phoneticPr fontId="4" type="noConversion"/>
  </si>
  <si>
    <t>저작권료부문</t>
    <phoneticPr fontId="4" type="noConversion"/>
  </si>
  <si>
    <t>Summary of Estimated Product Costs</t>
    <phoneticPr fontId="4" type="noConversion"/>
  </si>
  <si>
    <t xml:space="preserve">총                계  </t>
    <phoneticPr fontId="4" type="noConversion"/>
  </si>
  <si>
    <t>4.</t>
    <phoneticPr fontId="4" type="noConversion"/>
  </si>
  <si>
    <t>조연출 보조료</t>
    <phoneticPr fontId="4" type="noConversion"/>
  </si>
  <si>
    <t>일용 보조 연출료</t>
    <phoneticPr fontId="4" type="noConversion"/>
  </si>
  <si>
    <t>소     계  ( D )</t>
    <phoneticPr fontId="4" type="noConversion"/>
  </si>
  <si>
    <t>5. 기술 인건비 부문</t>
    <phoneticPr fontId="4" type="noConversion"/>
  </si>
  <si>
    <t>소     계  ( E )</t>
    <phoneticPr fontId="4" type="noConversion"/>
  </si>
  <si>
    <t>위와같이 제작견적을 제출합니다.</t>
    <phoneticPr fontId="4" type="noConversion"/>
  </si>
  <si>
    <t>주연/조연모델료, 대역모델료, 부분 모델료, 엑스트라비</t>
    <phoneticPr fontId="4" type="noConversion"/>
  </si>
  <si>
    <t>자료 화면 사용료, 초상권사용료, 음악(B.G.M) 사용료</t>
    <phoneticPr fontId="4" type="noConversion"/>
  </si>
  <si>
    <t xml:space="preserve">Summary of Estimate </t>
    <phoneticPr fontId="4" type="noConversion"/>
  </si>
  <si>
    <t>견적금액</t>
    <phoneticPr fontId="4" type="noConversion"/>
  </si>
  <si>
    <t>기획료부문</t>
    <phoneticPr fontId="4" type="noConversion"/>
  </si>
  <si>
    <t>소계A</t>
    <phoneticPr fontId="4" type="noConversion"/>
  </si>
  <si>
    <t>소계B</t>
    <phoneticPr fontId="4" type="noConversion"/>
  </si>
  <si>
    <t>소계C</t>
    <phoneticPr fontId="4" type="noConversion"/>
  </si>
  <si>
    <t>감독료, 조감독료, 조연출 보조료</t>
    <phoneticPr fontId="4" type="noConversion"/>
  </si>
  <si>
    <t>소계D</t>
    <phoneticPr fontId="4" type="noConversion"/>
  </si>
  <si>
    <t>기술인건비부문</t>
    <phoneticPr fontId="4" type="noConversion"/>
  </si>
  <si>
    <t>소계E</t>
    <phoneticPr fontId="4" type="noConversion"/>
  </si>
  <si>
    <t>기자재부문</t>
    <phoneticPr fontId="4" type="noConversion"/>
  </si>
  <si>
    <t>카메라 기자재료, 조명 기자재료, 특수 기자재료</t>
    <phoneticPr fontId="4" type="noConversion"/>
  </si>
  <si>
    <t>소계F</t>
    <phoneticPr fontId="4" type="noConversion"/>
  </si>
  <si>
    <t>소계G</t>
    <phoneticPr fontId="4" type="noConversion"/>
  </si>
  <si>
    <t>STUDIO부문</t>
    <phoneticPr fontId="4" type="noConversion"/>
  </si>
  <si>
    <t>소계H</t>
    <phoneticPr fontId="4" type="noConversion"/>
  </si>
  <si>
    <t>미술비부문</t>
    <phoneticPr fontId="4" type="noConversion"/>
  </si>
  <si>
    <t>소계I</t>
    <phoneticPr fontId="4" type="noConversion"/>
  </si>
  <si>
    <t>촬영경비부문</t>
    <phoneticPr fontId="4" type="noConversion"/>
  </si>
  <si>
    <t>소계J</t>
    <phoneticPr fontId="4" type="noConversion"/>
  </si>
  <si>
    <t>Quated Based on</t>
    <phoneticPr fontId="19" type="noConversion"/>
  </si>
  <si>
    <t>촬영준비</t>
    <phoneticPr fontId="19" type="noConversion"/>
  </si>
  <si>
    <t>일</t>
    <phoneticPr fontId="19" type="noConversion"/>
  </si>
  <si>
    <t>텔레시네</t>
    <phoneticPr fontId="19" type="noConversion"/>
  </si>
  <si>
    <t>출장 및 트래블데이</t>
    <phoneticPr fontId="19" type="noConversion"/>
  </si>
  <si>
    <t>편집(현장 및 수정편집  포함)</t>
    <phoneticPr fontId="19" type="noConversion"/>
  </si>
  <si>
    <t>레키 및 프리라이팅</t>
    <phoneticPr fontId="19" type="noConversion"/>
  </si>
  <si>
    <t>２Ｄ/３Ｄ</t>
    <phoneticPr fontId="19" type="noConversion"/>
  </si>
  <si>
    <t>촬영_ 로케이션</t>
    <phoneticPr fontId="19" type="noConversion"/>
  </si>
  <si>
    <t>녹음 (수정녹음 포함)</t>
    <phoneticPr fontId="19" type="noConversion"/>
  </si>
  <si>
    <t>촬영_ 스튜디오</t>
    <phoneticPr fontId="19" type="noConversion"/>
  </si>
  <si>
    <t>시사후 수정 및 기타 후반</t>
    <phoneticPr fontId="19" type="noConversion"/>
  </si>
  <si>
    <t>Number of Production Crew</t>
    <phoneticPr fontId="19" type="noConversion"/>
  </si>
  <si>
    <t>광고주</t>
    <phoneticPr fontId="19" type="noConversion"/>
  </si>
  <si>
    <t>명</t>
    <phoneticPr fontId="19" type="noConversion"/>
  </si>
  <si>
    <t>대행사</t>
    <phoneticPr fontId="19" type="noConversion"/>
  </si>
  <si>
    <t>감독</t>
    <phoneticPr fontId="19" type="noConversion"/>
  </si>
  <si>
    <t>연출보</t>
    <phoneticPr fontId="19" type="noConversion"/>
  </si>
  <si>
    <t>촬영감독</t>
    <phoneticPr fontId="19" type="noConversion"/>
  </si>
  <si>
    <t>촬영보</t>
    <phoneticPr fontId="19" type="noConversion"/>
  </si>
  <si>
    <t>조명감독</t>
    <phoneticPr fontId="19" type="noConversion"/>
  </si>
  <si>
    <t>조명보</t>
    <phoneticPr fontId="19" type="noConversion"/>
  </si>
  <si>
    <t>아트팀</t>
    <phoneticPr fontId="19" type="noConversion"/>
  </si>
  <si>
    <t>드론</t>
    <phoneticPr fontId="19" type="noConversion"/>
  </si>
  <si>
    <t>매그넘</t>
    <phoneticPr fontId="19" type="noConversion"/>
  </si>
  <si>
    <t>발전차</t>
    <phoneticPr fontId="19" type="noConversion"/>
  </si>
  <si>
    <t>스타일리스트(GD)</t>
    <phoneticPr fontId="19" type="noConversion"/>
  </si>
  <si>
    <t>메이크업(GD)</t>
    <phoneticPr fontId="19" type="noConversion"/>
  </si>
  <si>
    <t>헤어드레서(GD)</t>
    <phoneticPr fontId="19" type="noConversion"/>
  </si>
  <si>
    <t>매니져</t>
    <phoneticPr fontId="19" type="noConversion"/>
  </si>
  <si>
    <t>스타일리스트(서브)</t>
    <phoneticPr fontId="19" type="noConversion"/>
  </si>
  <si>
    <t>메이크업(서브)</t>
    <phoneticPr fontId="19" type="noConversion"/>
  </si>
  <si>
    <t>헤어드레서(서브)</t>
    <phoneticPr fontId="19" type="noConversion"/>
  </si>
  <si>
    <t>메이킹</t>
    <phoneticPr fontId="19" type="noConversion"/>
  </si>
  <si>
    <t>메인모델</t>
    <phoneticPr fontId="19" type="noConversion"/>
  </si>
  <si>
    <t>서브모델</t>
    <phoneticPr fontId="19" type="noConversion"/>
  </si>
  <si>
    <t>손모델</t>
    <phoneticPr fontId="19" type="noConversion"/>
  </si>
  <si>
    <t>모델에이전시</t>
    <phoneticPr fontId="19" type="noConversion"/>
  </si>
  <si>
    <t>로케이션</t>
    <phoneticPr fontId="19" type="noConversion"/>
  </si>
  <si>
    <t>보조출연</t>
    <phoneticPr fontId="19" type="noConversion"/>
  </si>
  <si>
    <t>현장편집</t>
    <phoneticPr fontId="19" type="noConversion"/>
  </si>
  <si>
    <t>프로듀서</t>
    <phoneticPr fontId="19" type="noConversion"/>
  </si>
  <si>
    <t>운전기사</t>
    <phoneticPr fontId="19" type="noConversion"/>
  </si>
  <si>
    <t>케이터링</t>
    <phoneticPr fontId="19" type="noConversion"/>
  </si>
  <si>
    <t>연출부</t>
    <phoneticPr fontId="19" type="noConversion"/>
  </si>
  <si>
    <t>총인원</t>
    <phoneticPr fontId="19" type="noConversion"/>
  </si>
  <si>
    <t>Number of Post Production Crew</t>
    <phoneticPr fontId="19" type="noConversion"/>
  </si>
  <si>
    <t>대행사 및 포스트 스태프 포함</t>
    <phoneticPr fontId="19" type="noConversion"/>
  </si>
  <si>
    <t>합   성</t>
    <phoneticPr fontId="19" type="noConversion"/>
  </si>
  <si>
    <t>편집</t>
    <phoneticPr fontId="19" type="noConversion"/>
  </si>
  <si>
    <t>녹   음</t>
    <phoneticPr fontId="19" type="noConversion"/>
  </si>
  <si>
    <t xml:space="preserve">합의금액 </t>
    <phoneticPr fontId="4" type="noConversion"/>
  </si>
  <si>
    <t>X</t>
    <phoneticPr fontId="19" type="noConversion"/>
  </si>
  <si>
    <t>콘티작화료</t>
    <phoneticPr fontId="19" type="noConversion"/>
  </si>
  <si>
    <t>기획러프콘티</t>
    <phoneticPr fontId="19" type="noConversion"/>
  </si>
  <si>
    <t>편</t>
    <phoneticPr fontId="19" type="noConversion"/>
  </si>
  <si>
    <t>X</t>
    <phoneticPr fontId="19" type="noConversion"/>
  </si>
  <si>
    <t>내         역</t>
  </si>
  <si>
    <t>E P료</t>
    <phoneticPr fontId="19" type="noConversion"/>
  </si>
  <si>
    <t>프로듀싱료</t>
    <phoneticPr fontId="19" type="noConversion"/>
  </si>
  <si>
    <t>출장료(국내)</t>
    <phoneticPr fontId="19" type="noConversion"/>
  </si>
  <si>
    <t>출장료(해외)</t>
    <phoneticPr fontId="19" type="noConversion"/>
  </si>
  <si>
    <t>장기/대작에 따른 추가인건비</t>
    <phoneticPr fontId="19" type="noConversion"/>
  </si>
  <si>
    <t>%</t>
    <phoneticPr fontId="19" type="noConversion"/>
  </si>
  <si>
    <t>P D료</t>
    <phoneticPr fontId="19" type="noConversion"/>
  </si>
  <si>
    <t>L P료</t>
    <phoneticPr fontId="19" type="noConversion"/>
  </si>
  <si>
    <t>프로덕션 매니저료</t>
    <phoneticPr fontId="19" type="noConversion"/>
  </si>
  <si>
    <t>일용 보조 인건비</t>
    <phoneticPr fontId="19" type="noConversion"/>
  </si>
  <si>
    <t>조감독료</t>
    <phoneticPr fontId="19" type="noConversion"/>
  </si>
  <si>
    <t>조연출료</t>
    <phoneticPr fontId="19" type="noConversion"/>
  </si>
  <si>
    <t>3. Pre-Production 부문</t>
    <phoneticPr fontId="4" type="noConversion"/>
  </si>
  <si>
    <t xml:space="preserve">로케이션헌팅 </t>
    <phoneticPr fontId="19" type="noConversion"/>
  </si>
  <si>
    <t>조명감독</t>
    <phoneticPr fontId="19" type="noConversion"/>
  </si>
  <si>
    <t>로케이션매니저</t>
    <phoneticPr fontId="19" type="noConversion"/>
  </si>
  <si>
    <t>차량비</t>
    <phoneticPr fontId="19" type="noConversion"/>
  </si>
  <si>
    <t>소     계  ( C )</t>
    <phoneticPr fontId="4" type="noConversion"/>
  </si>
  <si>
    <t>연 출 료</t>
    <phoneticPr fontId="19" type="noConversion"/>
  </si>
  <si>
    <t>조감독 1 s t</t>
    <phoneticPr fontId="19" type="noConversion"/>
  </si>
  <si>
    <t>조감독 2 n d</t>
    <phoneticPr fontId="19" type="noConversion"/>
  </si>
  <si>
    <t>감독 PD료</t>
    <phoneticPr fontId="19" type="noConversion"/>
  </si>
  <si>
    <t>감독 프로듀서료</t>
    <phoneticPr fontId="19" type="noConversion"/>
  </si>
  <si>
    <t>연출료 부문</t>
    <phoneticPr fontId="4" type="noConversion"/>
  </si>
  <si>
    <t>Pre-production 부문</t>
    <phoneticPr fontId="4" type="noConversion"/>
  </si>
  <si>
    <t xml:space="preserve">감독료 </t>
    <phoneticPr fontId="4" type="noConversion"/>
  </si>
  <si>
    <t>촬영 기사료</t>
    <phoneticPr fontId="19" type="noConversion"/>
  </si>
  <si>
    <t>Over Time Charge</t>
    <phoneticPr fontId="19" type="noConversion"/>
  </si>
  <si>
    <t>명</t>
    <phoneticPr fontId="19" type="noConversion"/>
  </si>
  <si>
    <t>촬영조수인건비</t>
    <phoneticPr fontId="19" type="noConversion"/>
  </si>
  <si>
    <t>1st Camera Assist</t>
    <phoneticPr fontId="19" type="noConversion"/>
  </si>
  <si>
    <t>2nd Camera Assist</t>
    <phoneticPr fontId="19" type="noConversion"/>
  </si>
  <si>
    <t>3rd Camera Assist</t>
    <phoneticPr fontId="19" type="noConversion"/>
  </si>
  <si>
    <t>조명기사인건비</t>
    <phoneticPr fontId="19" type="noConversion"/>
  </si>
  <si>
    <t>조명 기사료</t>
    <phoneticPr fontId="19" type="noConversion"/>
  </si>
  <si>
    <t>조명조수인건비</t>
    <phoneticPr fontId="19" type="noConversion"/>
  </si>
  <si>
    <t>1st Lighting Assist</t>
    <phoneticPr fontId="19" type="noConversion"/>
  </si>
  <si>
    <t>2nd Lighting Assist</t>
    <phoneticPr fontId="19" type="noConversion"/>
  </si>
  <si>
    <t>3rd Lighting Assist</t>
    <phoneticPr fontId="19" type="noConversion"/>
  </si>
  <si>
    <t>4th   Lighting Assist</t>
    <phoneticPr fontId="19" type="noConversion"/>
  </si>
  <si>
    <t>기술인건비 부문</t>
    <phoneticPr fontId="4" type="noConversion"/>
  </si>
  <si>
    <t>촬영기사인건비</t>
    <phoneticPr fontId="4" type="noConversion"/>
  </si>
  <si>
    <t>캠페인기획료,기획구성료,콘티작화료,애니매틱료,자료구입비</t>
    <phoneticPr fontId="4" type="noConversion"/>
  </si>
  <si>
    <t>경쟁PT료 부문</t>
    <phoneticPr fontId="4" type="noConversion"/>
  </si>
  <si>
    <t>경쟁PT료, 콘티작화료, 포스터프로덕션, 자료구입비</t>
    <phoneticPr fontId="4" type="noConversion"/>
  </si>
  <si>
    <t>Pre-Production부문</t>
    <phoneticPr fontId="4" type="noConversion"/>
  </si>
  <si>
    <t>EPD료,SPD료,PD료,LPD료,PM료,PA료, 콘티작화, 로케이션헌팅</t>
    <phoneticPr fontId="4" type="noConversion"/>
  </si>
  <si>
    <t>촬영기사비,촬영조수비,조명기사비,조명조수비</t>
    <phoneticPr fontId="4" type="noConversion"/>
  </si>
  <si>
    <r>
      <t xml:space="preserve">6. </t>
    </r>
    <r>
      <rPr>
        <b/>
        <sz val="10"/>
        <rFont val="맑은 고딕"/>
        <family val="3"/>
        <charset val="129"/>
      </rPr>
      <t>기자재</t>
    </r>
    <r>
      <rPr>
        <b/>
        <sz val="10"/>
        <rFont val="Palatino Linotype"/>
        <family val="1"/>
      </rPr>
      <t xml:space="preserve"> </t>
    </r>
    <r>
      <rPr>
        <b/>
        <sz val="10"/>
        <rFont val="맑은 고딕"/>
        <family val="3"/>
        <charset val="129"/>
      </rPr>
      <t>부문</t>
    </r>
    <phoneticPr fontId="4" type="noConversion"/>
  </si>
  <si>
    <r>
      <rPr>
        <b/>
        <sz val="8"/>
        <rFont val="맑은 고딕"/>
        <family val="3"/>
        <charset val="129"/>
      </rPr>
      <t>기자재부문</t>
    </r>
    <r>
      <rPr>
        <b/>
        <sz val="8"/>
        <rFont val="Palatino Linotype"/>
        <family val="1"/>
      </rPr>
      <t xml:space="preserve"> </t>
    </r>
    <r>
      <rPr>
        <b/>
        <sz val="8"/>
        <rFont val="맑은 고딕"/>
        <family val="3"/>
        <charset val="129"/>
      </rPr>
      <t>소계</t>
    </r>
    <r>
      <rPr>
        <b/>
        <sz val="8"/>
        <rFont val="Palatino Linotype"/>
        <family val="1"/>
      </rPr>
      <t xml:space="preserve"> ( F )</t>
    </r>
    <phoneticPr fontId="4" type="noConversion"/>
  </si>
  <si>
    <r>
      <rPr>
        <sz val="8"/>
        <rFont val="맑은 고딕"/>
        <family val="3"/>
        <charset val="129"/>
      </rPr>
      <t>와이어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액션</t>
    </r>
    <phoneticPr fontId="4" type="noConversion"/>
  </si>
  <si>
    <r>
      <rPr>
        <sz val="8"/>
        <rFont val="맑은 고딕"/>
        <family val="3"/>
        <charset val="129"/>
      </rPr>
      <t>미니어쳐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제작</t>
    </r>
    <phoneticPr fontId="4" type="noConversion"/>
  </si>
  <si>
    <r>
      <rPr>
        <sz val="8"/>
        <rFont val="맑은 고딕"/>
        <family val="3"/>
        <charset val="129"/>
      </rPr>
      <t>몰드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제작</t>
    </r>
    <phoneticPr fontId="4" type="noConversion"/>
  </si>
  <si>
    <r>
      <rPr>
        <sz val="8"/>
        <rFont val="맑은 고딕"/>
        <family val="3"/>
        <charset val="129"/>
      </rPr>
      <t>인형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제작</t>
    </r>
    <phoneticPr fontId="4" type="noConversion"/>
  </si>
  <si>
    <r>
      <rPr>
        <sz val="8"/>
        <rFont val="맑은 고딕"/>
        <family val="3"/>
        <charset val="129"/>
      </rPr>
      <t>특수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분장</t>
    </r>
    <phoneticPr fontId="4" type="noConversion"/>
  </si>
  <si>
    <r>
      <rPr>
        <sz val="8"/>
        <rFont val="맑은 고딕"/>
        <family val="3"/>
        <charset val="129"/>
      </rPr>
      <t>특수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미술</t>
    </r>
    <phoneticPr fontId="4" type="noConversion"/>
  </si>
  <si>
    <r>
      <rPr>
        <sz val="8"/>
        <rFont val="맑은 고딕"/>
        <family val="3"/>
        <charset val="129"/>
      </rPr>
      <t>정원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조경비</t>
    </r>
    <phoneticPr fontId="4" type="noConversion"/>
  </si>
  <si>
    <t>씨 즐 특 수 촬 영</t>
    <phoneticPr fontId="4" type="noConversion"/>
  </si>
  <si>
    <r>
      <rPr>
        <b/>
        <sz val="8"/>
        <rFont val="맑은 고딕"/>
        <family val="3"/>
        <charset val="129"/>
      </rPr>
      <t>소</t>
    </r>
    <r>
      <rPr>
        <b/>
        <sz val="8"/>
        <rFont val="Palatino Linotype"/>
        <family val="1"/>
      </rPr>
      <t xml:space="preserve">     </t>
    </r>
    <r>
      <rPr>
        <b/>
        <sz val="8"/>
        <rFont val="맑은 고딕"/>
        <family val="3"/>
        <charset val="129"/>
      </rPr>
      <t>계</t>
    </r>
    <r>
      <rPr>
        <b/>
        <sz val="8"/>
        <rFont val="Palatino Linotype"/>
        <family val="1"/>
      </rPr>
      <t xml:space="preserve">  ( G )</t>
    </r>
    <phoneticPr fontId="4" type="noConversion"/>
  </si>
  <si>
    <r>
      <t>8. Studio</t>
    </r>
    <r>
      <rPr>
        <b/>
        <sz val="10"/>
        <rFont val="맑은 고딕"/>
        <family val="3"/>
        <charset val="129"/>
      </rPr>
      <t>부문</t>
    </r>
    <phoneticPr fontId="4" type="noConversion"/>
  </si>
  <si>
    <r>
      <rPr>
        <b/>
        <sz val="8"/>
        <rFont val="맑은 고딕"/>
        <family val="3"/>
        <charset val="129"/>
      </rPr>
      <t>스튜디오부문</t>
    </r>
    <r>
      <rPr>
        <b/>
        <sz val="8"/>
        <rFont val="Palatino Linotype"/>
        <family val="1"/>
      </rPr>
      <t xml:space="preserve"> </t>
    </r>
    <r>
      <rPr>
        <b/>
        <sz val="8"/>
        <rFont val="맑은 고딕"/>
        <family val="3"/>
        <charset val="129"/>
      </rPr>
      <t>소계</t>
    </r>
    <r>
      <rPr>
        <b/>
        <sz val="8"/>
        <rFont val="Palatino Linotype"/>
        <family val="1"/>
      </rPr>
      <t xml:space="preserve">  ( H )</t>
    </r>
    <phoneticPr fontId="4" type="noConversion"/>
  </si>
  <si>
    <r>
      <rPr>
        <b/>
        <sz val="8"/>
        <rFont val="맑은 고딕"/>
        <family val="3"/>
        <charset val="129"/>
      </rPr>
      <t>내</t>
    </r>
    <r>
      <rPr>
        <b/>
        <sz val="8"/>
        <rFont val="Palatino Linotype"/>
        <family val="1"/>
      </rPr>
      <t xml:space="preserve">         </t>
    </r>
    <r>
      <rPr>
        <b/>
        <sz val="8"/>
        <rFont val="맑은 고딕"/>
        <family val="3"/>
        <charset val="129"/>
      </rPr>
      <t>역</t>
    </r>
    <phoneticPr fontId="4" type="noConversion"/>
  </si>
  <si>
    <r>
      <rPr>
        <b/>
        <sz val="8"/>
        <rFont val="맑은 고딕"/>
        <family val="3"/>
        <charset val="129"/>
      </rPr>
      <t>견적금액</t>
    </r>
    <phoneticPr fontId="4" type="noConversion"/>
  </si>
  <si>
    <r>
      <rPr>
        <b/>
        <sz val="8"/>
        <rFont val="맑은 고딕"/>
        <family val="3"/>
        <charset val="129"/>
      </rPr>
      <t>합의금액</t>
    </r>
    <phoneticPr fontId="4" type="noConversion"/>
  </si>
  <si>
    <r>
      <rPr>
        <b/>
        <sz val="8"/>
        <rFont val="맑은 고딕"/>
        <family val="3"/>
        <charset val="129"/>
      </rPr>
      <t>소</t>
    </r>
    <r>
      <rPr>
        <b/>
        <sz val="8"/>
        <rFont val="Palatino Linotype"/>
        <family val="1"/>
      </rPr>
      <t xml:space="preserve">     </t>
    </r>
    <r>
      <rPr>
        <b/>
        <sz val="8"/>
        <rFont val="맑은 고딕"/>
        <family val="3"/>
        <charset val="129"/>
      </rPr>
      <t>계</t>
    </r>
    <r>
      <rPr>
        <b/>
        <sz val="8"/>
        <rFont val="Palatino Linotype"/>
        <family val="1"/>
      </rPr>
      <t xml:space="preserve">  ( I )</t>
    </r>
    <phoneticPr fontId="4" type="noConversion"/>
  </si>
  <si>
    <r>
      <rPr>
        <sz val="8"/>
        <rFont val="맑은 고딕"/>
        <family val="3"/>
        <charset val="129"/>
      </rPr>
      <t>본촬영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비용</t>
    </r>
    <phoneticPr fontId="4" type="noConversion"/>
  </si>
  <si>
    <r>
      <rPr>
        <sz val="8"/>
        <rFont val="맑은 고딕"/>
        <family val="3"/>
        <charset val="129"/>
      </rPr>
      <t>용달사용료</t>
    </r>
    <r>
      <rPr>
        <sz val="8"/>
        <rFont val="Palatino Linotype"/>
        <family val="1"/>
      </rPr>
      <t>(</t>
    </r>
    <r>
      <rPr>
        <sz val="8"/>
        <rFont val="맑은 고딕"/>
        <family val="3"/>
        <charset val="129"/>
      </rPr>
      <t>대행사및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광고주</t>
    </r>
    <r>
      <rPr>
        <sz val="8"/>
        <rFont val="Palatino Linotype"/>
        <family val="1"/>
      </rPr>
      <t>)</t>
    </r>
    <phoneticPr fontId="4" type="noConversion"/>
  </si>
  <si>
    <r>
      <rPr>
        <sz val="8"/>
        <rFont val="맑은 고딕"/>
        <family val="3"/>
        <charset val="129"/>
      </rPr>
      <t>용달사용료</t>
    </r>
    <r>
      <rPr>
        <sz val="8"/>
        <rFont val="Palatino Linotype"/>
        <family val="1"/>
      </rPr>
      <t>(</t>
    </r>
    <r>
      <rPr>
        <sz val="8"/>
        <rFont val="맑은 고딕"/>
        <family val="3"/>
        <charset val="129"/>
      </rPr>
      <t>연출부및</t>
    </r>
    <r>
      <rPr>
        <sz val="8"/>
        <rFont val="Palatino Linotype"/>
        <family val="1"/>
      </rPr>
      <t xml:space="preserve"> PD</t>
    </r>
    <r>
      <rPr>
        <sz val="8"/>
        <rFont val="맑은 고딕"/>
        <family val="3"/>
        <charset val="129"/>
      </rPr>
      <t>팀</t>
    </r>
    <r>
      <rPr>
        <sz val="8"/>
        <rFont val="Palatino Linotype"/>
        <family val="1"/>
      </rPr>
      <t>)</t>
    </r>
    <phoneticPr fontId="4" type="noConversion"/>
  </si>
  <si>
    <r>
      <rPr>
        <sz val="8"/>
        <rFont val="맑은 고딕"/>
        <family val="3"/>
        <charset val="129"/>
      </rPr>
      <t>용달사용료</t>
    </r>
    <r>
      <rPr>
        <sz val="8"/>
        <rFont val="Palatino Linotype"/>
        <family val="1"/>
      </rPr>
      <t>(</t>
    </r>
    <r>
      <rPr>
        <sz val="8"/>
        <rFont val="맑은 고딕"/>
        <family val="3"/>
        <charset val="129"/>
      </rPr>
      <t>카메라팀</t>
    </r>
    <r>
      <rPr>
        <sz val="8"/>
        <rFont val="Palatino Linotype"/>
        <family val="1"/>
      </rPr>
      <t>)</t>
    </r>
    <phoneticPr fontId="4" type="noConversion"/>
  </si>
  <si>
    <r>
      <rPr>
        <sz val="8"/>
        <rFont val="맑은 고딕"/>
        <family val="3"/>
        <charset val="129"/>
      </rPr>
      <t>용달사용료</t>
    </r>
    <r>
      <rPr>
        <sz val="8"/>
        <rFont val="Palatino Linotype"/>
        <family val="1"/>
      </rPr>
      <t>(</t>
    </r>
    <r>
      <rPr>
        <sz val="8"/>
        <rFont val="맑은 고딕"/>
        <family val="3"/>
        <charset val="129"/>
      </rPr>
      <t>아트디렉터팀</t>
    </r>
    <r>
      <rPr>
        <sz val="8"/>
        <rFont val="Palatino Linotype"/>
        <family val="1"/>
      </rPr>
      <t>)</t>
    </r>
    <phoneticPr fontId="4" type="noConversion"/>
  </si>
  <si>
    <r>
      <rPr>
        <sz val="8"/>
        <rFont val="맑은 고딕"/>
        <family val="3"/>
        <charset val="129"/>
      </rPr>
      <t>용달사용료</t>
    </r>
    <r>
      <rPr>
        <sz val="8"/>
        <rFont val="Palatino Linotype"/>
        <family val="1"/>
      </rPr>
      <t>(</t>
    </r>
    <r>
      <rPr>
        <sz val="8"/>
        <rFont val="맑은 고딕"/>
        <family val="3"/>
        <charset val="129"/>
      </rPr>
      <t>푸드팀</t>
    </r>
    <r>
      <rPr>
        <sz val="8"/>
        <rFont val="Palatino Linotype"/>
        <family val="1"/>
      </rPr>
      <t>)</t>
    </r>
    <phoneticPr fontId="4" type="noConversion"/>
  </si>
  <si>
    <r>
      <rPr>
        <sz val="8"/>
        <rFont val="맑은 고딕"/>
        <family val="3"/>
        <charset val="129"/>
      </rPr>
      <t>용달사용료</t>
    </r>
    <r>
      <rPr>
        <sz val="8"/>
        <rFont val="Palatino Linotype"/>
        <family val="1"/>
      </rPr>
      <t>(</t>
    </r>
    <r>
      <rPr>
        <sz val="8"/>
        <rFont val="맑은 고딕"/>
        <family val="3"/>
        <charset val="129"/>
      </rPr>
      <t>스타일리스트팀</t>
    </r>
    <r>
      <rPr>
        <sz val="8"/>
        <rFont val="Palatino Linotype"/>
        <family val="1"/>
      </rPr>
      <t>)</t>
    </r>
    <phoneticPr fontId="4" type="noConversion"/>
  </si>
  <si>
    <r>
      <rPr>
        <sz val="8"/>
        <rFont val="맑은 고딕"/>
        <family val="3"/>
        <charset val="129"/>
      </rPr>
      <t>용달사용료</t>
    </r>
    <r>
      <rPr>
        <sz val="8"/>
        <rFont val="Palatino Linotype"/>
        <family val="1"/>
      </rPr>
      <t>(</t>
    </r>
    <r>
      <rPr>
        <sz val="8"/>
        <rFont val="맑은 고딕"/>
        <family val="3"/>
        <charset val="129"/>
      </rPr>
      <t>조명팀</t>
    </r>
    <r>
      <rPr>
        <sz val="8"/>
        <rFont val="Palatino Linotype"/>
        <family val="1"/>
      </rPr>
      <t>)</t>
    </r>
    <phoneticPr fontId="4" type="noConversion"/>
  </si>
  <si>
    <r>
      <rPr>
        <sz val="8"/>
        <rFont val="맑은 고딕"/>
        <family val="3"/>
        <charset val="129"/>
      </rPr>
      <t>대형버스사용료</t>
    </r>
    <phoneticPr fontId="4" type="noConversion"/>
  </si>
  <si>
    <r>
      <rPr>
        <sz val="8"/>
        <rFont val="맑은 고딕"/>
        <family val="3"/>
        <charset val="129"/>
      </rPr>
      <t>메이컵밴사용료</t>
    </r>
    <phoneticPr fontId="4" type="noConversion"/>
  </si>
  <si>
    <r>
      <rPr>
        <sz val="8"/>
        <rFont val="맑은 고딕"/>
        <family val="3"/>
        <charset val="129"/>
      </rPr>
      <t>유류대</t>
    </r>
    <r>
      <rPr>
        <sz val="8"/>
        <rFont val="Palatino Linotype"/>
        <family val="1"/>
      </rPr>
      <t>/</t>
    </r>
    <r>
      <rPr>
        <sz val="8"/>
        <rFont val="맑은 고딕"/>
        <family val="3"/>
        <charset val="129"/>
      </rPr>
      <t>주차비</t>
    </r>
    <r>
      <rPr>
        <sz val="8"/>
        <rFont val="Palatino Linotype"/>
        <family val="1"/>
      </rPr>
      <t>/</t>
    </r>
    <r>
      <rPr>
        <sz val="8"/>
        <rFont val="맑은 고딕"/>
        <family val="3"/>
        <charset val="129"/>
      </rPr>
      <t>통행료</t>
    </r>
    <phoneticPr fontId="4" type="noConversion"/>
  </si>
  <si>
    <r>
      <rPr>
        <sz val="8"/>
        <rFont val="맑은 고딕"/>
        <family val="3"/>
        <charset val="129"/>
      </rPr>
      <t>케이터링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사용료</t>
    </r>
    <phoneticPr fontId="4" type="noConversion"/>
  </si>
  <si>
    <r>
      <rPr>
        <sz val="8"/>
        <rFont val="맑은 고딕"/>
        <family val="3"/>
        <charset val="129"/>
      </rPr>
      <t>촬영장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식당사용료</t>
    </r>
    <phoneticPr fontId="4" type="noConversion"/>
  </si>
  <si>
    <r>
      <rPr>
        <sz val="8"/>
        <rFont val="맑은 고딕"/>
        <family val="3"/>
        <charset val="129"/>
      </rPr>
      <t>촬영장간식차량사용료</t>
    </r>
    <phoneticPr fontId="4" type="noConversion"/>
  </si>
  <si>
    <r>
      <rPr>
        <sz val="8"/>
        <rFont val="맑은 고딕"/>
        <family val="3"/>
        <charset val="129"/>
      </rPr>
      <t>촬영지숙박비</t>
    </r>
    <r>
      <rPr>
        <sz val="8"/>
        <rFont val="Palatino Linotype"/>
        <family val="1"/>
      </rPr>
      <t>(1</t>
    </r>
    <r>
      <rPr>
        <sz val="8"/>
        <rFont val="맑은 고딕"/>
        <family val="3"/>
        <charset val="129"/>
      </rPr>
      <t>인</t>
    </r>
    <r>
      <rPr>
        <sz val="8"/>
        <rFont val="Palatino Linotype"/>
        <family val="1"/>
      </rPr>
      <t>1</t>
    </r>
    <r>
      <rPr>
        <sz val="8"/>
        <rFont val="맑은 고딕"/>
        <family val="3"/>
        <charset val="129"/>
      </rPr>
      <t>실</t>
    </r>
    <r>
      <rPr>
        <sz val="8"/>
        <rFont val="Palatino Linotype"/>
        <family val="1"/>
      </rPr>
      <t>)</t>
    </r>
    <phoneticPr fontId="4" type="noConversion"/>
  </si>
  <si>
    <r>
      <rPr>
        <sz val="8"/>
        <rFont val="맑은 고딕"/>
        <family val="3"/>
        <charset val="129"/>
      </rPr>
      <t>촬영지숙박비</t>
    </r>
    <r>
      <rPr>
        <sz val="8"/>
        <rFont val="Palatino Linotype"/>
        <family val="1"/>
      </rPr>
      <t>(2</t>
    </r>
    <r>
      <rPr>
        <sz val="8"/>
        <rFont val="맑은 고딕"/>
        <family val="3"/>
        <charset val="129"/>
      </rPr>
      <t>인</t>
    </r>
    <r>
      <rPr>
        <sz val="8"/>
        <rFont val="Palatino Linotype"/>
        <family val="1"/>
      </rPr>
      <t>1</t>
    </r>
    <r>
      <rPr>
        <sz val="8"/>
        <rFont val="맑은 고딕"/>
        <family val="3"/>
        <charset val="129"/>
      </rPr>
      <t>실</t>
    </r>
    <r>
      <rPr>
        <sz val="8"/>
        <rFont val="Palatino Linotype"/>
        <family val="1"/>
      </rPr>
      <t>)</t>
    </r>
    <phoneticPr fontId="4" type="noConversion"/>
  </si>
  <si>
    <r>
      <rPr>
        <sz val="8"/>
        <rFont val="맑은 고딕"/>
        <family val="3"/>
        <charset val="129"/>
      </rPr>
      <t>촬영시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현장진행비</t>
    </r>
    <phoneticPr fontId="4" type="noConversion"/>
  </si>
  <si>
    <r>
      <rPr>
        <sz val="8"/>
        <rFont val="맑은 고딕"/>
        <family val="3"/>
        <charset val="129"/>
      </rPr>
      <t>외장하드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구입비</t>
    </r>
    <phoneticPr fontId="4" type="noConversion"/>
  </si>
  <si>
    <r>
      <rPr>
        <sz val="8"/>
        <rFont val="맑은 고딕"/>
        <family val="3"/>
        <charset val="129"/>
      </rPr>
      <t>항공료</t>
    </r>
    <r>
      <rPr>
        <sz val="8"/>
        <rFont val="Palatino Linotype"/>
        <family val="1"/>
      </rPr>
      <t>(</t>
    </r>
    <r>
      <rPr>
        <sz val="8"/>
        <rFont val="맑은 고딕"/>
        <family val="3"/>
        <charset val="129"/>
      </rPr>
      <t>비즈니스</t>
    </r>
    <r>
      <rPr>
        <sz val="8"/>
        <rFont val="Palatino Linotype"/>
        <family val="1"/>
      </rPr>
      <t>)</t>
    </r>
    <phoneticPr fontId="4" type="noConversion"/>
  </si>
  <si>
    <r>
      <rPr>
        <sz val="8"/>
        <rFont val="맑은 고딕"/>
        <family val="3"/>
        <charset val="129"/>
      </rPr>
      <t>항공료</t>
    </r>
    <r>
      <rPr>
        <sz val="8"/>
        <rFont val="Palatino Linotype"/>
        <family val="1"/>
      </rPr>
      <t>(</t>
    </r>
    <r>
      <rPr>
        <sz val="8"/>
        <rFont val="맑은 고딕"/>
        <family val="3"/>
        <charset val="129"/>
      </rPr>
      <t>이코노미</t>
    </r>
    <r>
      <rPr>
        <sz val="8"/>
        <rFont val="Palatino Linotype"/>
        <family val="1"/>
      </rPr>
      <t>)</t>
    </r>
    <phoneticPr fontId="4" type="noConversion"/>
  </si>
  <si>
    <r>
      <rPr>
        <sz val="8"/>
        <rFont val="맑은 고딕"/>
        <family val="3"/>
        <charset val="129"/>
      </rPr>
      <t>명</t>
    </r>
    <phoneticPr fontId="4" type="noConversion"/>
  </si>
  <si>
    <r>
      <rPr>
        <sz val="8"/>
        <rFont val="맑은 고딕"/>
        <family val="3"/>
        <charset val="129"/>
      </rPr>
      <t>대</t>
    </r>
    <phoneticPr fontId="4" type="noConversion"/>
  </si>
  <si>
    <r>
      <rPr>
        <sz val="8"/>
        <rFont val="맑은 고딕"/>
        <family val="3"/>
        <charset val="129"/>
      </rPr>
      <t>보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험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료</t>
    </r>
    <phoneticPr fontId="4" type="noConversion"/>
  </si>
  <si>
    <r>
      <rPr>
        <sz val="8"/>
        <rFont val="맑은 고딕"/>
        <family val="3"/>
        <charset val="129"/>
      </rPr>
      <t>촬영보험료</t>
    </r>
    <phoneticPr fontId="4" type="noConversion"/>
  </si>
  <si>
    <r>
      <rPr>
        <b/>
        <sz val="8"/>
        <rFont val="맑은 고딕"/>
        <family val="3"/>
        <charset val="129"/>
      </rPr>
      <t>촬영경비부문</t>
    </r>
    <r>
      <rPr>
        <b/>
        <sz val="8"/>
        <rFont val="Palatino Linotype"/>
        <family val="1"/>
      </rPr>
      <t xml:space="preserve"> </t>
    </r>
    <r>
      <rPr>
        <b/>
        <sz val="8"/>
        <rFont val="맑은 고딕"/>
        <family val="3"/>
        <charset val="129"/>
      </rPr>
      <t>소계</t>
    </r>
    <r>
      <rPr>
        <b/>
        <sz val="8"/>
        <rFont val="Palatino Linotype"/>
        <family val="1"/>
      </rPr>
      <t xml:space="preserve">  ( J )</t>
    </r>
    <phoneticPr fontId="4" type="noConversion"/>
  </si>
  <si>
    <r>
      <t xml:space="preserve">11.  </t>
    </r>
    <r>
      <rPr>
        <b/>
        <sz val="10"/>
        <rFont val="맑은 고딕"/>
        <family val="3"/>
        <charset val="129"/>
      </rPr>
      <t>출연료</t>
    </r>
    <r>
      <rPr>
        <b/>
        <sz val="10"/>
        <rFont val="Palatino Linotype"/>
        <family val="1"/>
      </rPr>
      <t xml:space="preserve"> </t>
    </r>
    <r>
      <rPr>
        <b/>
        <sz val="10"/>
        <rFont val="맑은 고딕"/>
        <family val="3"/>
        <charset val="129"/>
      </rPr>
      <t>부문</t>
    </r>
    <phoneticPr fontId="4" type="noConversion"/>
  </si>
  <si>
    <r>
      <rPr>
        <b/>
        <sz val="8"/>
        <rFont val="맑은 고딕"/>
        <family val="3"/>
        <charset val="129"/>
      </rPr>
      <t>출연료</t>
    </r>
    <r>
      <rPr>
        <b/>
        <sz val="8"/>
        <rFont val="Palatino Linotype"/>
        <family val="1"/>
      </rPr>
      <t xml:space="preserve"> </t>
    </r>
    <r>
      <rPr>
        <b/>
        <sz val="8"/>
        <rFont val="맑은 고딕"/>
        <family val="3"/>
        <charset val="129"/>
      </rPr>
      <t>부문</t>
    </r>
    <phoneticPr fontId="4" type="noConversion"/>
  </si>
  <si>
    <r>
      <rPr>
        <sz val="8"/>
        <rFont val="맑은 고딕"/>
        <family val="3"/>
        <charset val="129"/>
      </rPr>
      <t>출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연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료</t>
    </r>
    <r>
      <rPr>
        <sz val="8"/>
        <rFont val="Palatino Linotype"/>
        <family val="1"/>
      </rPr>
      <t xml:space="preserve"> </t>
    </r>
    <phoneticPr fontId="4" type="noConversion"/>
  </si>
  <si>
    <r>
      <rPr>
        <sz val="8"/>
        <rFont val="맑은 고딕"/>
        <family val="3"/>
        <charset val="129"/>
      </rPr>
      <t>주연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모델료</t>
    </r>
    <phoneticPr fontId="4" type="noConversion"/>
  </si>
  <si>
    <r>
      <rPr>
        <sz val="8"/>
        <rFont val="맑은 고딕"/>
        <family val="3"/>
        <charset val="129"/>
      </rPr>
      <t>조연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모델료</t>
    </r>
    <phoneticPr fontId="4" type="noConversion"/>
  </si>
  <si>
    <r>
      <rPr>
        <sz val="8"/>
        <rFont val="맑은 고딕"/>
        <family val="3"/>
        <charset val="129"/>
      </rPr>
      <t>대역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모델료</t>
    </r>
    <phoneticPr fontId="4" type="noConversion"/>
  </si>
  <si>
    <r>
      <rPr>
        <sz val="8"/>
        <rFont val="맑은 고딕"/>
        <family val="3"/>
        <charset val="129"/>
      </rPr>
      <t>엑스트라비</t>
    </r>
    <phoneticPr fontId="4" type="noConversion"/>
  </si>
  <si>
    <r>
      <rPr>
        <sz val="8"/>
        <rFont val="맑은 고딕"/>
        <family val="3"/>
        <charset val="129"/>
      </rPr>
      <t>부분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모델료</t>
    </r>
    <phoneticPr fontId="4" type="noConversion"/>
  </si>
  <si>
    <r>
      <rPr>
        <b/>
        <sz val="8"/>
        <rFont val="맑은 고딕"/>
        <family val="3"/>
        <charset val="129"/>
      </rPr>
      <t>소</t>
    </r>
    <r>
      <rPr>
        <b/>
        <sz val="8"/>
        <rFont val="Palatino Linotype"/>
        <family val="1"/>
      </rPr>
      <t xml:space="preserve">     </t>
    </r>
    <r>
      <rPr>
        <b/>
        <sz val="8"/>
        <rFont val="맑은 고딕"/>
        <family val="3"/>
        <charset val="129"/>
      </rPr>
      <t>계</t>
    </r>
    <r>
      <rPr>
        <b/>
        <sz val="8"/>
        <rFont val="Palatino Linotype"/>
        <family val="1"/>
      </rPr>
      <t xml:space="preserve">  ( K )</t>
    </r>
    <phoneticPr fontId="4" type="noConversion"/>
  </si>
  <si>
    <r>
      <t xml:space="preserve">12. </t>
    </r>
    <r>
      <rPr>
        <b/>
        <sz val="10"/>
        <rFont val="맑은 고딕"/>
        <family val="3"/>
        <charset val="129"/>
      </rPr>
      <t>저작권료</t>
    </r>
    <r>
      <rPr>
        <b/>
        <sz val="10"/>
        <rFont val="Palatino Linotype"/>
        <family val="1"/>
      </rPr>
      <t xml:space="preserve"> </t>
    </r>
    <r>
      <rPr>
        <b/>
        <sz val="10"/>
        <rFont val="맑은 고딕"/>
        <family val="3"/>
        <charset val="129"/>
      </rPr>
      <t>부문</t>
    </r>
    <phoneticPr fontId="4" type="noConversion"/>
  </si>
  <si>
    <r>
      <rPr>
        <b/>
        <sz val="8"/>
        <rFont val="맑은 고딕"/>
        <family val="3"/>
        <charset val="129"/>
      </rPr>
      <t>저작권료</t>
    </r>
    <r>
      <rPr>
        <b/>
        <sz val="8"/>
        <rFont val="Palatino Linotype"/>
        <family val="1"/>
      </rPr>
      <t xml:space="preserve"> </t>
    </r>
    <r>
      <rPr>
        <b/>
        <sz val="8"/>
        <rFont val="맑은 고딕"/>
        <family val="3"/>
        <charset val="129"/>
      </rPr>
      <t>부문</t>
    </r>
  </si>
  <si>
    <r>
      <rPr>
        <sz val="8"/>
        <rFont val="맑은 고딕"/>
        <family val="3"/>
        <charset val="129"/>
      </rPr>
      <t>저작권료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부문</t>
    </r>
    <phoneticPr fontId="4" type="noConversion"/>
  </si>
  <si>
    <r>
      <rPr>
        <sz val="8"/>
        <rFont val="맑은 고딕"/>
        <family val="3"/>
        <charset val="129"/>
      </rPr>
      <t>스탁사용료</t>
    </r>
    <r>
      <rPr>
        <sz val="8"/>
        <rFont val="Palatino Linotype"/>
        <family val="1"/>
      </rPr>
      <t>(</t>
    </r>
    <r>
      <rPr>
        <sz val="8"/>
        <rFont val="맑은 고딕"/>
        <family val="3"/>
        <charset val="129"/>
      </rPr>
      <t>사진</t>
    </r>
    <r>
      <rPr>
        <sz val="8"/>
        <rFont val="Palatino Linotype"/>
        <family val="1"/>
      </rPr>
      <t>)</t>
    </r>
    <phoneticPr fontId="4" type="noConversion"/>
  </si>
  <si>
    <r>
      <rPr>
        <sz val="8"/>
        <rFont val="맑은 고딕"/>
        <family val="3"/>
        <charset val="129"/>
      </rPr>
      <t>스탁사용료</t>
    </r>
    <r>
      <rPr>
        <sz val="8"/>
        <rFont val="Palatino Linotype"/>
        <family val="1"/>
      </rPr>
      <t>(</t>
    </r>
    <r>
      <rPr>
        <sz val="8"/>
        <rFont val="맑은 고딕"/>
        <family val="3"/>
        <charset val="129"/>
      </rPr>
      <t>동영상</t>
    </r>
    <r>
      <rPr>
        <sz val="8"/>
        <rFont val="Palatino Linotype"/>
        <family val="1"/>
      </rPr>
      <t>)</t>
    </r>
    <phoneticPr fontId="4" type="noConversion"/>
  </si>
  <si>
    <r>
      <rPr>
        <b/>
        <sz val="8"/>
        <rFont val="맑은 고딕"/>
        <family val="3"/>
        <charset val="129"/>
      </rPr>
      <t>소</t>
    </r>
    <r>
      <rPr>
        <b/>
        <sz val="8"/>
        <rFont val="Palatino Linotype"/>
        <family val="1"/>
      </rPr>
      <t xml:space="preserve">     </t>
    </r>
    <r>
      <rPr>
        <b/>
        <sz val="8"/>
        <rFont val="맑은 고딕"/>
        <family val="3"/>
        <charset val="129"/>
      </rPr>
      <t>계</t>
    </r>
    <r>
      <rPr>
        <b/>
        <sz val="8"/>
        <rFont val="Palatino Linotype"/>
        <family val="1"/>
      </rPr>
      <t xml:space="preserve">  ( L )</t>
    </r>
    <phoneticPr fontId="4" type="noConversion"/>
  </si>
  <si>
    <r>
      <rPr>
        <b/>
        <sz val="8"/>
        <rFont val="맑은 고딕"/>
        <family val="3"/>
        <charset val="129"/>
      </rPr>
      <t>포스트</t>
    </r>
    <r>
      <rPr>
        <b/>
        <sz val="8"/>
        <rFont val="Palatino Linotype"/>
        <family val="1"/>
      </rPr>
      <t xml:space="preserve"> </t>
    </r>
    <r>
      <rPr>
        <b/>
        <sz val="8"/>
        <rFont val="맑은 고딕"/>
        <family val="3"/>
        <charset val="129"/>
      </rPr>
      <t>프로덕션</t>
    </r>
    <r>
      <rPr>
        <b/>
        <sz val="8"/>
        <rFont val="Palatino Linotype"/>
        <family val="1"/>
      </rPr>
      <t xml:space="preserve"> </t>
    </r>
    <r>
      <rPr>
        <b/>
        <sz val="8"/>
        <rFont val="맑은 고딕"/>
        <family val="3"/>
        <charset val="129"/>
      </rPr>
      <t>부문</t>
    </r>
    <phoneticPr fontId="4" type="noConversion"/>
  </si>
  <si>
    <r>
      <rPr>
        <b/>
        <sz val="8"/>
        <rFont val="맑은 고딕"/>
        <family val="3"/>
        <charset val="129"/>
      </rPr>
      <t>포스트</t>
    </r>
    <r>
      <rPr>
        <b/>
        <sz val="8"/>
        <rFont val="Palatino Linotype"/>
        <family val="1"/>
      </rPr>
      <t xml:space="preserve"> </t>
    </r>
    <r>
      <rPr>
        <b/>
        <sz val="8"/>
        <rFont val="맑은 고딕"/>
        <family val="3"/>
        <charset val="129"/>
      </rPr>
      <t>프로덕션부문</t>
    </r>
    <r>
      <rPr>
        <b/>
        <sz val="8"/>
        <rFont val="Palatino Linotype"/>
        <family val="1"/>
      </rPr>
      <t xml:space="preserve"> </t>
    </r>
    <r>
      <rPr>
        <b/>
        <sz val="8"/>
        <rFont val="맑은 고딕"/>
        <family val="3"/>
        <charset val="129"/>
      </rPr>
      <t>소계</t>
    </r>
    <r>
      <rPr>
        <b/>
        <sz val="8"/>
        <rFont val="Palatino Linotype"/>
        <family val="1"/>
      </rPr>
      <t xml:space="preserve">  ( M )</t>
    </r>
    <phoneticPr fontId="4" type="noConversion"/>
  </si>
  <si>
    <t>SET</t>
    <phoneticPr fontId="19" type="noConversion"/>
  </si>
  <si>
    <t>ARRI-FLEX D-21SET</t>
    <phoneticPr fontId="4" type="noConversion"/>
  </si>
  <si>
    <t>ARRI-FLEX 435 ES</t>
    <phoneticPr fontId="19" type="noConversion"/>
  </si>
  <si>
    <t>ARRI-FLEX 435 AD</t>
    <phoneticPr fontId="19" type="noConversion"/>
  </si>
  <si>
    <t>ARRI-FLEX 435 EXTREME</t>
    <phoneticPr fontId="19" type="noConversion"/>
  </si>
  <si>
    <t>ARRI-FLEX 235</t>
    <phoneticPr fontId="19" type="noConversion"/>
  </si>
  <si>
    <t>ARRI-FLEX 16SR3 ADVANCED</t>
    <phoneticPr fontId="19" type="noConversion"/>
  </si>
  <si>
    <t>PHANTOM HD CAMERA V 10 HD</t>
    <phoneticPr fontId="4" type="noConversion"/>
  </si>
  <si>
    <t xml:space="preserve">DRAGON </t>
    <phoneticPr fontId="19" type="noConversion"/>
  </si>
  <si>
    <t>ARRI PLUS ALEXA</t>
    <phoneticPr fontId="19" type="noConversion"/>
  </si>
  <si>
    <t>Digital Phantom+Operator</t>
    <phoneticPr fontId="19" type="noConversion"/>
  </si>
  <si>
    <t>35mm Zoom Optimo Lens(17~80mm)</t>
    <phoneticPr fontId="19" type="noConversion"/>
  </si>
  <si>
    <t>35mm Zoom Optimo Lens(24~290mm)</t>
    <phoneticPr fontId="19" type="noConversion"/>
  </si>
  <si>
    <t>Arri Master Prime Lens set</t>
    <phoneticPr fontId="19" type="noConversion"/>
  </si>
  <si>
    <t>Master Prime Lens (14,150mm)</t>
    <phoneticPr fontId="19" type="noConversion"/>
  </si>
  <si>
    <t>EA</t>
    <phoneticPr fontId="19" type="noConversion"/>
  </si>
  <si>
    <t>Master Prime (16,21,25,32,35,40,50,75,100mm)</t>
    <phoneticPr fontId="19" type="noConversion"/>
  </si>
  <si>
    <t>Cooke Master set</t>
    <phoneticPr fontId="19" type="noConversion"/>
  </si>
  <si>
    <t>Cooke LDS Master set</t>
    <phoneticPr fontId="19" type="noConversion"/>
  </si>
  <si>
    <t>Cooke S4/i(12,180mm)</t>
    <phoneticPr fontId="19" type="noConversion"/>
  </si>
  <si>
    <t>Cooke S4 (14mm)</t>
    <phoneticPr fontId="19" type="noConversion"/>
  </si>
  <si>
    <t>Cooke(16,18,21,25,27,32,35,40,50,65,75,100,135mm)</t>
    <phoneticPr fontId="19" type="noConversion"/>
  </si>
  <si>
    <t>Ultra Prime Master Lens set</t>
    <phoneticPr fontId="19" type="noConversion"/>
  </si>
  <si>
    <t>Ultra Prime LDS Master Lens set</t>
    <phoneticPr fontId="19" type="noConversion"/>
  </si>
  <si>
    <t>Ultra Prime (10mm)</t>
    <phoneticPr fontId="19" type="noConversion"/>
  </si>
  <si>
    <t>Ultra Prime (14mm)</t>
    <phoneticPr fontId="19" type="noConversion"/>
  </si>
  <si>
    <t>Ultra Prime (16,24,32,50,85mm)</t>
    <phoneticPr fontId="19" type="noConversion"/>
  </si>
  <si>
    <t>Arri Macro Master Lens set</t>
    <phoneticPr fontId="19" type="noConversion"/>
  </si>
  <si>
    <t>Arri Macro (200mm)</t>
    <phoneticPr fontId="19" type="noConversion"/>
  </si>
  <si>
    <t>Arri Macro (100mm)</t>
    <phoneticPr fontId="19" type="noConversion"/>
  </si>
  <si>
    <t>Arri Macro (16,24,32,40,50mm)</t>
    <phoneticPr fontId="19" type="noConversion"/>
  </si>
  <si>
    <t>Arri Shift &amp; Tilt System</t>
    <phoneticPr fontId="19" type="noConversion"/>
  </si>
  <si>
    <t>Revolution System</t>
    <phoneticPr fontId="19" type="noConversion"/>
  </si>
  <si>
    <t>Innovision Probe II System</t>
    <phoneticPr fontId="19" type="noConversion"/>
  </si>
  <si>
    <t>Super Scope System</t>
    <phoneticPr fontId="19" type="noConversion"/>
  </si>
  <si>
    <t>16mm Zoom Lens</t>
    <phoneticPr fontId="19" type="noConversion"/>
  </si>
  <si>
    <t>Auto Zoom Lens</t>
    <phoneticPr fontId="19" type="noConversion"/>
  </si>
  <si>
    <t>MP set</t>
    <phoneticPr fontId="19" type="noConversion"/>
  </si>
  <si>
    <t>Super wide low angle Prism</t>
    <phoneticPr fontId="19" type="noConversion"/>
  </si>
  <si>
    <t>Finder Extender Long+EL3</t>
    <phoneticPr fontId="19" type="noConversion"/>
  </si>
  <si>
    <t>EA</t>
    <phoneticPr fontId="19" type="noConversion"/>
  </si>
  <si>
    <t>Finder Extender Medium</t>
    <phoneticPr fontId="19" type="noConversion"/>
  </si>
  <si>
    <t>Heated Eye Cup(HE-5)</t>
    <phoneticPr fontId="19" type="noConversion"/>
  </si>
  <si>
    <t>Magazine(1000ft)</t>
    <phoneticPr fontId="19" type="noConversion"/>
  </si>
  <si>
    <t>Tripod</t>
    <phoneticPr fontId="19" type="noConversion"/>
  </si>
  <si>
    <t>Lap Top</t>
    <phoneticPr fontId="19" type="noConversion"/>
  </si>
  <si>
    <t>HDD</t>
    <phoneticPr fontId="19" type="noConversion"/>
  </si>
  <si>
    <t>Swing Head</t>
    <phoneticPr fontId="19" type="noConversion"/>
  </si>
  <si>
    <t>90 Tilt Plate</t>
    <phoneticPr fontId="19" type="noConversion"/>
  </si>
  <si>
    <t>Shoulder set</t>
    <phoneticPr fontId="19" type="noConversion"/>
  </si>
  <si>
    <t>Easy-Rig</t>
    <phoneticPr fontId="19" type="noConversion"/>
  </si>
  <si>
    <t>6mm D/V</t>
    <phoneticPr fontId="19" type="noConversion"/>
  </si>
  <si>
    <t>Monitor</t>
    <phoneticPr fontId="19" type="noConversion"/>
  </si>
  <si>
    <t>기자재 보험료 - 사용료의 5%</t>
    <phoneticPr fontId="19" type="noConversion"/>
  </si>
  <si>
    <t>카메라 기자재료 소계</t>
    <phoneticPr fontId="19" type="noConversion"/>
  </si>
  <si>
    <t>조명 기자재료</t>
    <phoneticPr fontId="19" type="noConversion"/>
  </si>
  <si>
    <t>Tungsten   24  KW</t>
    <phoneticPr fontId="19" type="noConversion"/>
  </si>
  <si>
    <t>Tungsten   20  KW</t>
    <phoneticPr fontId="19" type="noConversion"/>
  </si>
  <si>
    <t>Tungsten   12  KW</t>
    <phoneticPr fontId="19" type="noConversion"/>
  </si>
  <si>
    <t>Tungsten    10 KW</t>
    <phoneticPr fontId="19" type="noConversion"/>
  </si>
  <si>
    <t>Tungsten    5 KW</t>
    <phoneticPr fontId="19" type="noConversion"/>
  </si>
  <si>
    <t>Pin Spot   1   KW</t>
    <phoneticPr fontId="19" type="noConversion"/>
  </si>
  <si>
    <t>특수조명+쇼라이트+레이져</t>
    <phoneticPr fontId="19" type="noConversion"/>
  </si>
  <si>
    <t>HMI  Light   18  kW</t>
    <phoneticPr fontId="19" type="noConversion"/>
  </si>
  <si>
    <t>HMI  Light   12  kW(sun)</t>
    <phoneticPr fontId="19" type="noConversion"/>
  </si>
  <si>
    <t>HMI  Light   12  kW</t>
    <phoneticPr fontId="19" type="noConversion"/>
  </si>
  <si>
    <t>HMI  Light   8  kW(sun)</t>
    <phoneticPr fontId="19" type="noConversion"/>
  </si>
  <si>
    <t>HMI  Light    8  kW</t>
    <phoneticPr fontId="19" type="noConversion"/>
  </si>
  <si>
    <t>HMI  Light    6  Kw(sun)</t>
    <phoneticPr fontId="19" type="noConversion"/>
  </si>
  <si>
    <t>HMI  Light    6  kW</t>
    <phoneticPr fontId="19" type="noConversion"/>
  </si>
  <si>
    <t>HMI  Light    4  kW(sun)</t>
    <phoneticPr fontId="19" type="noConversion"/>
  </si>
  <si>
    <t>HMI  Light    4  kW</t>
    <phoneticPr fontId="19" type="noConversion"/>
  </si>
  <si>
    <t>HMI  Light   2.5 kW(sun)</t>
    <phoneticPr fontId="19" type="noConversion"/>
  </si>
  <si>
    <t>HMI  Light   2.5 kW</t>
    <phoneticPr fontId="19" type="noConversion"/>
  </si>
  <si>
    <t>HMI  Light   1.2 kW(sun)</t>
    <phoneticPr fontId="19" type="noConversion"/>
  </si>
  <si>
    <t>HMI  Light   1.2 kW</t>
    <phoneticPr fontId="19" type="noConversion"/>
  </si>
  <si>
    <t>키 노 라 이 트</t>
    <phoneticPr fontId="19" type="noConversion"/>
  </si>
  <si>
    <t>블랙라이트 blb40W 외 구입</t>
    <phoneticPr fontId="19" type="noConversion"/>
  </si>
  <si>
    <t>차이나볼</t>
    <phoneticPr fontId="19" type="noConversion"/>
  </si>
  <si>
    <t>Space lihgt</t>
    <phoneticPr fontId="19" type="noConversion"/>
  </si>
  <si>
    <t>레        프</t>
    <phoneticPr fontId="19" type="noConversion"/>
  </si>
  <si>
    <t>제   라   진</t>
    <phoneticPr fontId="19" type="noConversion"/>
  </si>
  <si>
    <t>기자재 운반비</t>
    <phoneticPr fontId="19" type="noConversion"/>
  </si>
  <si>
    <t>조명 기자재료 소계</t>
    <phoneticPr fontId="19" type="noConversion"/>
  </si>
  <si>
    <t>수량</t>
    <phoneticPr fontId="19" type="noConversion"/>
  </si>
  <si>
    <t>단위</t>
    <phoneticPr fontId="19" type="noConversion"/>
  </si>
  <si>
    <t>곡선이동차(360)</t>
    <phoneticPr fontId="19" type="noConversion"/>
  </si>
  <si>
    <t>곡선이동차(180)</t>
    <phoneticPr fontId="19" type="noConversion"/>
  </si>
  <si>
    <t>지미집</t>
    <phoneticPr fontId="19" type="noConversion"/>
  </si>
  <si>
    <t>스테디캠</t>
    <phoneticPr fontId="19" type="noConversion"/>
  </si>
  <si>
    <t>매그넘달리</t>
    <phoneticPr fontId="19" type="noConversion"/>
  </si>
  <si>
    <t>달리 Over Time Charge</t>
    <phoneticPr fontId="19" type="noConversion"/>
  </si>
  <si>
    <t>발전차(서울)</t>
    <phoneticPr fontId="19" type="noConversion"/>
  </si>
  <si>
    <t>발전차(지방)</t>
    <phoneticPr fontId="19" type="noConversion"/>
  </si>
  <si>
    <t>동시녹음</t>
    <phoneticPr fontId="19" type="noConversion"/>
  </si>
  <si>
    <t>스콜피오헤드</t>
    <phoneticPr fontId="19" type="noConversion"/>
  </si>
  <si>
    <t>러시안암 (드라이버포함)</t>
    <phoneticPr fontId="19" type="noConversion"/>
  </si>
  <si>
    <t>슈팅카</t>
    <phoneticPr fontId="19" type="noConversion"/>
  </si>
  <si>
    <t>그립</t>
    <phoneticPr fontId="19" type="noConversion"/>
  </si>
  <si>
    <t>조명 크레인</t>
    <phoneticPr fontId="19" type="noConversion"/>
  </si>
  <si>
    <t>강풍기</t>
    <phoneticPr fontId="19" type="noConversion"/>
  </si>
  <si>
    <t>리깅</t>
    <phoneticPr fontId="19" type="noConversion"/>
  </si>
  <si>
    <t>차량운송 트레일러</t>
    <phoneticPr fontId="19" type="noConversion"/>
  </si>
  <si>
    <t>틸업/다운 턴테이블</t>
    <phoneticPr fontId="19" type="noConversion"/>
  </si>
  <si>
    <t>자동차 360도 턴테이블</t>
    <phoneticPr fontId="19" type="noConversion"/>
  </si>
  <si>
    <t>스모그 머신</t>
    <phoneticPr fontId="19" type="noConversion"/>
  </si>
  <si>
    <t>무전기</t>
    <phoneticPr fontId="19" type="noConversion"/>
  </si>
  <si>
    <t>특수 촬영</t>
    <phoneticPr fontId="19" type="noConversion"/>
  </si>
  <si>
    <t>특수 기자재료 소계</t>
    <phoneticPr fontId="19" type="noConversion"/>
  </si>
  <si>
    <t>기자재 부문</t>
    <phoneticPr fontId="4" type="noConversion"/>
  </si>
  <si>
    <t>특수효과료부문</t>
    <phoneticPr fontId="4" type="noConversion"/>
  </si>
  <si>
    <r>
      <rPr>
        <sz val="8"/>
        <rFont val="맑은 고딕"/>
        <family val="3"/>
        <charset val="129"/>
      </rPr>
      <t>단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가</t>
    </r>
    <phoneticPr fontId="19" type="noConversion"/>
  </si>
  <si>
    <r>
      <rPr>
        <sz val="8"/>
        <rFont val="맑은 고딕"/>
        <family val="3"/>
        <charset val="129"/>
      </rPr>
      <t>수량</t>
    </r>
    <phoneticPr fontId="19" type="noConversion"/>
  </si>
  <si>
    <r>
      <rPr>
        <sz val="8"/>
        <rFont val="맑은 고딕"/>
        <family val="3"/>
        <charset val="129"/>
      </rPr>
      <t>단위</t>
    </r>
    <phoneticPr fontId="19" type="noConversion"/>
  </si>
  <si>
    <r>
      <rPr>
        <sz val="8"/>
        <rFont val="맑은 고딕"/>
        <family val="3"/>
        <charset val="129"/>
      </rPr>
      <t>견적금액</t>
    </r>
    <phoneticPr fontId="4" type="noConversion"/>
  </si>
  <si>
    <r>
      <rPr>
        <sz val="8"/>
        <rFont val="맑은 고딕"/>
        <family val="3"/>
        <charset val="129"/>
      </rPr>
      <t>합의금액</t>
    </r>
    <phoneticPr fontId="4" type="noConversion"/>
  </si>
  <si>
    <r>
      <rPr>
        <sz val="8"/>
        <rFont val="맑은 고딕"/>
        <family val="3"/>
        <charset val="129"/>
      </rPr>
      <t>건</t>
    </r>
    <phoneticPr fontId="19" type="noConversion"/>
  </si>
  <si>
    <r>
      <rPr>
        <sz val="8"/>
        <rFont val="맑은 고딕"/>
        <family val="3"/>
        <charset val="129"/>
      </rPr>
      <t>일</t>
    </r>
    <phoneticPr fontId="19" type="noConversion"/>
  </si>
  <si>
    <r>
      <rPr>
        <sz val="8"/>
        <rFont val="맑은 고딕"/>
        <family val="3"/>
        <charset val="129"/>
      </rPr>
      <t>편</t>
    </r>
    <phoneticPr fontId="19" type="noConversion"/>
  </si>
  <si>
    <r>
      <rPr>
        <sz val="8"/>
        <rFont val="맑은 고딕"/>
        <family val="3"/>
        <charset val="129"/>
      </rPr>
      <t>명</t>
    </r>
    <phoneticPr fontId="19" type="noConversion"/>
  </si>
  <si>
    <r>
      <rPr>
        <sz val="8"/>
        <rFont val="맑은 고딕"/>
        <family val="3"/>
        <charset val="129"/>
      </rPr>
      <t>시간</t>
    </r>
    <phoneticPr fontId="19" type="noConversion"/>
  </si>
  <si>
    <r>
      <rPr>
        <sz val="8"/>
        <rFont val="맑은 고딕"/>
        <family val="3"/>
        <charset val="129"/>
      </rPr>
      <t>세트</t>
    </r>
    <phoneticPr fontId="19" type="noConversion"/>
  </si>
  <si>
    <r>
      <rPr>
        <sz val="8"/>
        <rFont val="맑은 고딕"/>
        <family val="3"/>
        <charset val="129"/>
      </rPr>
      <t>대</t>
    </r>
    <phoneticPr fontId="19" type="noConversion"/>
  </si>
  <si>
    <r>
      <rPr>
        <sz val="8"/>
        <rFont val="맑은 고딕"/>
        <family val="3"/>
        <charset val="129"/>
      </rPr>
      <t>팀</t>
    </r>
    <phoneticPr fontId="19" type="noConversion"/>
  </si>
  <si>
    <t>특수효과 료</t>
    <phoneticPr fontId="4" type="noConversion"/>
  </si>
  <si>
    <t>건</t>
    <phoneticPr fontId="19" type="noConversion"/>
  </si>
  <si>
    <t xml:space="preserve">촬영지 임대료 </t>
    <phoneticPr fontId="19" type="noConversion"/>
  </si>
  <si>
    <t>편</t>
    <phoneticPr fontId="19" type="noConversion"/>
  </si>
  <si>
    <t>스튜디오부문</t>
    <phoneticPr fontId="4" type="noConversion"/>
  </si>
  <si>
    <r>
      <t xml:space="preserve">Set Design </t>
    </r>
    <r>
      <rPr>
        <sz val="8"/>
        <rFont val="맑은 고딕"/>
        <family val="3"/>
        <charset val="129"/>
      </rPr>
      <t>및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감리비</t>
    </r>
    <phoneticPr fontId="19" type="noConversion"/>
  </si>
  <si>
    <r>
      <rPr>
        <sz val="8"/>
        <rFont val="맑은 고딕"/>
        <family val="3"/>
        <charset val="129"/>
      </rPr>
      <t>스튜디오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대관료</t>
    </r>
    <phoneticPr fontId="19" type="noConversion"/>
  </si>
  <si>
    <r>
      <rPr>
        <sz val="8"/>
        <rFont val="맑은 고딕"/>
        <family val="3"/>
        <charset val="129"/>
      </rPr>
      <t>관</t>
    </r>
    <phoneticPr fontId="19" type="noConversion"/>
  </si>
  <si>
    <r>
      <rPr>
        <sz val="8"/>
        <rFont val="맑은 고딕"/>
        <family val="3"/>
        <charset val="129"/>
      </rPr>
      <t>초과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사용료</t>
    </r>
    <r>
      <rPr>
        <sz val="8"/>
        <rFont val="Palatino Linotype"/>
        <family val="1"/>
      </rPr>
      <t>(</t>
    </r>
    <r>
      <rPr>
        <sz val="8"/>
        <rFont val="맑은 고딕"/>
        <family val="3"/>
        <charset val="129"/>
      </rPr>
      <t>시간당</t>
    </r>
    <r>
      <rPr>
        <sz val="8"/>
        <rFont val="Palatino Linotype"/>
        <family val="1"/>
      </rPr>
      <t>10%)</t>
    </r>
  </si>
  <si>
    <r>
      <rPr>
        <sz val="8"/>
        <rFont val="맑은 고딕"/>
        <family val="3"/>
        <charset val="129"/>
      </rPr>
      <t>세트철거비</t>
    </r>
    <r>
      <rPr>
        <sz val="8"/>
        <rFont val="Palatino Linotype"/>
        <family val="1"/>
      </rPr>
      <t>(1</t>
    </r>
    <r>
      <rPr>
        <sz val="8"/>
        <rFont val="맑은 고딕"/>
        <family val="3"/>
        <charset val="129"/>
      </rPr>
      <t>일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사용료의</t>
    </r>
    <r>
      <rPr>
        <sz val="8"/>
        <rFont val="Palatino Linotype"/>
        <family val="1"/>
      </rPr>
      <t xml:space="preserve"> 50%)</t>
    </r>
    <phoneticPr fontId="19" type="noConversion"/>
  </si>
  <si>
    <r>
      <rPr>
        <sz val="8"/>
        <rFont val="맑은 고딕"/>
        <family val="3"/>
        <charset val="129"/>
      </rPr>
      <t>호리도색비</t>
    </r>
    <phoneticPr fontId="19" type="noConversion"/>
  </si>
  <si>
    <r>
      <rPr>
        <sz val="8"/>
        <rFont val="맑은 고딕"/>
        <family val="3"/>
        <charset val="129"/>
      </rPr>
      <t>세트제작비</t>
    </r>
    <phoneticPr fontId="19" type="noConversion"/>
  </si>
  <si>
    <r>
      <rPr>
        <sz val="8"/>
        <rFont val="맑은 고딕"/>
        <family val="3"/>
        <charset val="129"/>
      </rPr>
      <t>정사진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사용료</t>
    </r>
    <phoneticPr fontId="19" type="noConversion"/>
  </si>
  <si>
    <r>
      <rPr>
        <sz val="8"/>
        <rFont val="맑은 고딕"/>
        <family val="3"/>
        <charset val="129"/>
      </rPr>
      <t>체육관</t>
    </r>
    <r>
      <rPr>
        <sz val="8"/>
        <rFont val="Palatino Linotype"/>
        <family val="1"/>
      </rPr>
      <t xml:space="preserve">, </t>
    </r>
    <r>
      <rPr>
        <sz val="8"/>
        <rFont val="맑은 고딕"/>
        <family val="3"/>
        <charset val="129"/>
      </rPr>
      <t>실내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대형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주차장</t>
    </r>
    <r>
      <rPr>
        <sz val="8"/>
        <rFont val="Palatino Linotype"/>
        <family val="1"/>
      </rPr>
      <t xml:space="preserve"> (</t>
    </r>
    <r>
      <rPr>
        <sz val="8"/>
        <rFont val="맑은 고딕"/>
        <family val="3"/>
        <charset val="129"/>
      </rPr>
      <t>주행</t>
    </r>
    <r>
      <rPr>
        <sz val="8"/>
        <rFont val="Palatino Linotype"/>
        <family val="1"/>
      </rPr>
      <t>)</t>
    </r>
    <phoneticPr fontId="19" type="noConversion"/>
  </si>
  <si>
    <r>
      <rPr>
        <sz val="8"/>
        <rFont val="맑은 고딕"/>
        <family val="3"/>
        <charset val="129"/>
      </rPr>
      <t>소</t>
    </r>
    <phoneticPr fontId="19" type="noConversion"/>
  </si>
  <si>
    <r>
      <rPr>
        <sz val="8"/>
        <rFont val="맑은 고딕"/>
        <family val="3"/>
        <charset val="129"/>
      </rPr>
      <t>장소사용료</t>
    </r>
    <phoneticPr fontId="19" type="noConversion"/>
  </si>
  <si>
    <r>
      <rPr>
        <sz val="8"/>
        <rFont val="맑은 고딕"/>
        <family val="3"/>
        <charset val="129"/>
      </rPr>
      <t>장소사용료</t>
    </r>
    <r>
      <rPr>
        <sz val="8"/>
        <rFont val="Palatino Linotype"/>
        <family val="1"/>
      </rPr>
      <t>(A)</t>
    </r>
    <phoneticPr fontId="19" type="noConversion"/>
  </si>
  <si>
    <r>
      <rPr>
        <sz val="8"/>
        <rFont val="맑은 고딕"/>
        <family val="3"/>
        <charset val="129"/>
      </rPr>
      <t>장소사용료</t>
    </r>
    <r>
      <rPr>
        <sz val="8"/>
        <rFont val="Palatino Linotype"/>
        <family val="1"/>
      </rPr>
      <t>(B)</t>
    </r>
    <phoneticPr fontId="19" type="noConversion"/>
  </si>
  <si>
    <r>
      <rPr>
        <sz val="8"/>
        <rFont val="맑은 고딕"/>
        <family val="3"/>
        <charset val="129"/>
      </rPr>
      <t>주행퍼밋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추가장소</t>
    </r>
    <phoneticPr fontId="19" type="noConversion"/>
  </si>
  <si>
    <r>
      <rPr>
        <sz val="8"/>
        <rFont val="맑은 고딕"/>
        <family val="3"/>
        <charset val="129"/>
      </rPr>
      <t>촬영지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임대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섭외료</t>
    </r>
    <phoneticPr fontId="19" type="noConversion"/>
  </si>
  <si>
    <r>
      <rPr>
        <sz val="8"/>
        <rFont val="맑은 고딕"/>
        <family val="3"/>
        <charset val="129"/>
      </rPr>
      <t>촬영지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변형</t>
    </r>
    <r>
      <rPr>
        <sz val="8"/>
        <rFont val="Palatino Linotype"/>
        <family val="1"/>
      </rPr>
      <t xml:space="preserve">  </t>
    </r>
    <r>
      <rPr>
        <sz val="8"/>
        <rFont val="맑은 고딕"/>
        <family val="3"/>
        <charset val="129"/>
      </rPr>
      <t>및</t>
    </r>
    <r>
      <rPr>
        <sz val="8"/>
        <rFont val="Palatino Linotype"/>
        <family val="1"/>
      </rPr>
      <t xml:space="preserve">  </t>
    </r>
    <r>
      <rPr>
        <sz val="8"/>
        <rFont val="맑은 고딕"/>
        <family val="3"/>
        <charset val="129"/>
      </rPr>
      <t>복구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경비</t>
    </r>
    <phoneticPr fontId="19" type="noConversion"/>
  </si>
  <si>
    <r>
      <rPr>
        <sz val="8"/>
        <rFont val="맑은 고딕"/>
        <family val="3"/>
        <charset val="129"/>
      </rPr>
      <t>로케이션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매니저</t>
    </r>
    <phoneticPr fontId="19" type="noConversion"/>
  </si>
  <si>
    <r>
      <rPr>
        <sz val="8"/>
        <rFont val="맑은 고딕"/>
        <family val="3"/>
        <charset val="129"/>
      </rPr>
      <t>로케이션</t>
    </r>
    <r>
      <rPr>
        <sz val="8"/>
        <rFont val="Palatino Linotype"/>
        <family val="1"/>
      </rPr>
      <t xml:space="preserve">  </t>
    </r>
    <r>
      <rPr>
        <sz val="8"/>
        <rFont val="맑은 고딕"/>
        <family val="3"/>
        <charset val="129"/>
      </rPr>
      <t>및</t>
    </r>
    <r>
      <rPr>
        <sz val="8"/>
        <rFont val="Palatino Linotype"/>
        <family val="1"/>
      </rPr>
      <t xml:space="preserve">  </t>
    </r>
    <r>
      <rPr>
        <sz val="8"/>
        <rFont val="맑은 고딕"/>
        <family val="3"/>
        <charset val="129"/>
      </rPr>
      <t>오픈세트</t>
    </r>
    <r>
      <rPr>
        <sz val="8"/>
        <rFont val="Palatino Linotype"/>
        <family val="1"/>
      </rPr>
      <t xml:space="preserve">  </t>
    </r>
    <r>
      <rPr>
        <sz val="8"/>
        <rFont val="맑은 고딕"/>
        <family val="3"/>
        <charset val="129"/>
      </rPr>
      <t>경계경비료</t>
    </r>
    <phoneticPr fontId="19" type="noConversion"/>
  </si>
  <si>
    <r>
      <rPr>
        <sz val="8"/>
        <rFont val="맑은 고딕"/>
        <family val="3"/>
        <charset val="129"/>
      </rPr>
      <t>스튜디오비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소계</t>
    </r>
    <phoneticPr fontId="19" type="noConversion"/>
  </si>
  <si>
    <r>
      <rPr>
        <sz val="8"/>
        <rFont val="맑은 고딕"/>
        <family val="3"/>
        <charset val="129"/>
      </rPr>
      <t>촬영지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임대료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소계</t>
    </r>
    <phoneticPr fontId="19" type="noConversion"/>
  </si>
  <si>
    <t>스튜디오비,촬영지임대료</t>
    <phoneticPr fontId="4" type="noConversion"/>
  </si>
  <si>
    <t>대  소  도  구     명  세  서</t>
    <phoneticPr fontId="4" type="noConversion"/>
  </si>
  <si>
    <t>품             명</t>
    <phoneticPr fontId="4" type="noConversion"/>
  </si>
  <si>
    <t>단 가</t>
    <phoneticPr fontId="4" type="noConversion"/>
  </si>
  <si>
    <t>수 량</t>
    <phoneticPr fontId="4" type="noConversion"/>
  </si>
  <si>
    <t>의 상 비 명  세  서</t>
    <phoneticPr fontId="4" type="noConversion"/>
  </si>
  <si>
    <t>대소도구료</t>
    <phoneticPr fontId="19" type="noConversion"/>
  </si>
  <si>
    <t xml:space="preserve">대소도구료 </t>
    <phoneticPr fontId="19" type="noConversion"/>
  </si>
  <si>
    <t>대소도구료 소계</t>
    <phoneticPr fontId="19" type="noConversion"/>
  </si>
  <si>
    <t>의상 제작/대여비_서브 
(액세서리 포함)</t>
    <phoneticPr fontId="19" type="noConversion"/>
  </si>
  <si>
    <t>의상 및 액세사리비 소계</t>
    <phoneticPr fontId="19" type="noConversion"/>
  </si>
  <si>
    <t>미술스탭 인건비</t>
    <phoneticPr fontId="19" type="noConversion"/>
  </si>
  <si>
    <t>스타일리스트</t>
    <phoneticPr fontId="19" type="noConversion"/>
  </si>
  <si>
    <t>팀</t>
    <phoneticPr fontId="19" type="noConversion"/>
  </si>
  <si>
    <t>헤어드레서</t>
    <phoneticPr fontId="19" type="noConversion"/>
  </si>
  <si>
    <t>메이크업 아티스트</t>
    <phoneticPr fontId="19" type="noConversion"/>
  </si>
  <si>
    <t>메이크업 아티스트(서브)</t>
    <phoneticPr fontId="19" type="noConversion"/>
  </si>
  <si>
    <t>아트디렉터</t>
    <phoneticPr fontId="19" type="noConversion"/>
  </si>
  <si>
    <t>미술스탭 인건비 소계</t>
    <phoneticPr fontId="19" type="noConversion"/>
  </si>
  <si>
    <t>제품구입비</t>
    <phoneticPr fontId="19" type="noConversion"/>
  </si>
  <si>
    <t>박스</t>
    <phoneticPr fontId="19" type="noConversion"/>
  </si>
  <si>
    <t>미술비부문</t>
    <phoneticPr fontId="4" type="noConversion"/>
  </si>
  <si>
    <t>세트</t>
    <phoneticPr fontId="4" type="noConversion"/>
  </si>
  <si>
    <t>데이터 백업용 외장하드 구입</t>
    <phoneticPr fontId="19" type="noConversion"/>
  </si>
  <si>
    <t>개</t>
    <phoneticPr fontId="19" type="noConversion"/>
  </si>
  <si>
    <t>헌팅 진행비</t>
    <phoneticPr fontId="19" type="noConversion"/>
  </si>
  <si>
    <t>헌팅차량</t>
    <phoneticPr fontId="19" type="noConversion"/>
  </si>
  <si>
    <t>편</t>
    <phoneticPr fontId="19" type="noConversion"/>
  </si>
  <si>
    <t>촬영경비부문</t>
    <phoneticPr fontId="4" type="noConversion"/>
  </si>
  <si>
    <t>견적금액</t>
    <phoneticPr fontId="4" type="noConversion"/>
  </si>
  <si>
    <t>합의금액</t>
    <phoneticPr fontId="4" type="noConversion"/>
  </si>
  <si>
    <t>텔레시네작업시 식대 및 간식대</t>
    <phoneticPr fontId="19" type="noConversion"/>
  </si>
  <si>
    <t>편집 작업시 식대(간식대 및 야식대 포함)</t>
    <phoneticPr fontId="19" type="noConversion"/>
  </si>
  <si>
    <t>합성 작업시식대(간식대 및 야식대 포함)</t>
    <phoneticPr fontId="19" type="noConversion"/>
  </si>
  <si>
    <t>녹음 작업시 식대 및 간식대</t>
    <phoneticPr fontId="19" type="noConversion"/>
  </si>
  <si>
    <t xml:space="preserve">완성 진행비 </t>
    <phoneticPr fontId="19" type="noConversion"/>
  </si>
  <si>
    <t>심의, 소재복사,추가소재 발송경비등</t>
    <phoneticPr fontId="19" type="noConversion"/>
  </si>
  <si>
    <t>대작 완성에 따른 추가 진행비</t>
    <phoneticPr fontId="19" type="noConversion"/>
  </si>
  <si>
    <t>완성 진행비 소계</t>
    <phoneticPr fontId="19" type="noConversion"/>
  </si>
  <si>
    <t>본촬영경비, 후반작업경비, 완성진행비, 해외경비,보험료</t>
    <phoneticPr fontId="4" type="noConversion"/>
  </si>
  <si>
    <t xml:space="preserve"> 대소도구료, 의상 및 악세사리, 미술스텝인건비, 제품구입비</t>
    <phoneticPr fontId="4" type="noConversion"/>
  </si>
  <si>
    <t>해외진행경비</t>
    <phoneticPr fontId="19" type="noConversion"/>
  </si>
  <si>
    <t>해외진행 호텔료</t>
    <phoneticPr fontId="19" type="noConversion"/>
  </si>
  <si>
    <t>대</t>
    <phoneticPr fontId="19" type="noConversion"/>
  </si>
  <si>
    <t>해외로밍및통신비</t>
    <phoneticPr fontId="19" type="noConversion"/>
  </si>
  <si>
    <t>국가</t>
    <phoneticPr fontId="19" type="noConversion"/>
  </si>
  <si>
    <t>음식료품 및 구급품 구입비</t>
    <phoneticPr fontId="19" type="noConversion"/>
  </si>
  <si>
    <t>S t a f f  해외 출장 여비</t>
    <phoneticPr fontId="19" type="noConversion"/>
  </si>
  <si>
    <t>회</t>
    <phoneticPr fontId="19" type="noConversion"/>
  </si>
  <si>
    <t>통관료 (창고이용료 포함)</t>
    <phoneticPr fontId="19" type="noConversion"/>
  </si>
  <si>
    <t>중국비자발급</t>
    <phoneticPr fontId="19" type="noConversion"/>
  </si>
  <si>
    <t>탑차</t>
    <phoneticPr fontId="19" type="noConversion"/>
  </si>
  <si>
    <t>그립팀</t>
    <phoneticPr fontId="19" type="noConversion"/>
  </si>
  <si>
    <t>All Staff 보험료</t>
    <phoneticPr fontId="19" type="noConversion"/>
  </si>
  <si>
    <t>환율변동에 따른 예비비</t>
    <phoneticPr fontId="19" type="noConversion"/>
  </si>
  <si>
    <t>공항 왕복 교통비</t>
    <phoneticPr fontId="19" type="noConversion"/>
  </si>
  <si>
    <t>단체모델(요리/사무실/거리)</t>
    <phoneticPr fontId="4" type="noConversion"/>
  </si>
  <si>
    <t>자료 화면 사용료(동영상기준)</t>
    <phoneticPr fontId="19" type="noConversion"/>
  </si>
  <si>
    <t>폰트사용료</t>
    <phoneticPr fontId="19" type="noConversion"/>
  </si>
  <si>
    <r>
      <t xml:space="preserve">13. </t>
    </r>
    <r>
      <rPr>
        <b/>
        <sz val="10"/>
        <rFont val="맑은 고딕"/>
        <family val="3"/>
        <charset val="129"/>
      </rPr>
      <t>포스트</t>
    </r>
    <r>
      <rPr>
        <b/>
        <sz val="10"/>
        <rFont val="Palatino Linotype"/>
        <family val="1"/>
      </rPr>
      <t xml:space="preserve"> </t>
    </r>
    <r>
      <rPr>
        <b/>
        <sz val="10"/>
        <rFont val="맑은 고딕"/>
        <family val="3"/>
        <charset val="129"/>
      </rPr>
      <t>프로덕션</t>
    </r>
    <r>
      <rPr>
        <b/>
        <sz val="10"/>
        <rFont val="Palatino Linotype"/>
        <family val="1"/>
      </rPr>
      <t xml:space="preserve"> </t>
    </r>
    <r>
      <rPr>
        <b/>
        <sz val="10"/>
        <rFont val="맑은 고딕"/>
        <family val="3"/>
        <charset val="129"/>
      </rPr>
      <t>부문</t>
    </r>
    <phoneticPr fontId="4" type="noConversion"/>
  </si>
  <si>
    <t>HD 컨버팅료</t>
    <phoneticPr fontId="19" type="noConversion"/>
  </si>
  <si>
    <t>Motion &amp; Artwork</t>
    <phoneticPr fontId="19" type="noConversion"/>
  </si>
  <si>
    <t>3D</t>
    <phoneticPr fontId="19" type="noConversion"/>
  </si>
  <si>
    <t>합성 비용 소계</t>
    <phoneticPr fontId="19" type="noConversion"/>
  </si>
  <si>
    <t>녹음 부문</t>
    <phoneticPr fontId="19" type="noConversion"/>
  </si>
  <si>
    <t>BGM 편집 제작</t>
    <phoneticPr fontId="19" type="noConversion"/>
  </si>
  <si>
    <t>라이브러리</t>
    <phoneticPr fontId="19" type="noConversion"/>
  </si>
  <si>
    <t>BGM(라이센스)</t>
    <phoneticPr fontId="19" type="noConversion"/>
  </si>
  <si>
    <t>성우료</t>
    <phoneticPr fontId="19" type="noConversion"/>
  </si>
  <si>
    <t>오디오PD선곡료</t>
    <phoneticPr fontId="4" type="noConversion"/>
  </si>
  <si>
    <t>오디오PD연출료</t>
    <phoneticPr fontId="4" type="noConversion"/>
  </si>
  <si>
    <t>소재비 ( D A T )</t>
    <phoneticPr fontId="19" type="noConversion"/>
  </si>
  <si>
    <t>녹음 비용 소계</t>
    <phoneticPr fontId="19" type="noConversion"/>
  </si>
  <si>
    <t>단위</t>
    <phoneticPr fontId="4" type="noConversion"/>
  </si>
  <si>
    <t xml:space="preserve">본편집료 </t>
    <phoneticPr fontId="19" type="noConversion"/>
  </si>
  <si>
    <t xml:space="preserve">2 D 합성료 </t>
    <phoneticPr fontId="19" type="noConversion"/>
  </si>
  <si>
    <t>텔레시네, 편집료, 합성료, 녹음료</t>
    <phoneticPr fontId="4" type="noConversion"/>
  </si>
  <si>
    <t>포스트프로덕션부문</t>
    <phoneticPr fontId="4" type="noConversion"/>
  </si>
  <si>
    <t>출연료부문</t>
    <phoneticPr fontId="4" type="noConversion"/>
  </si>
  <si>
    <t>소계K</t>
    <phoneticPr fontId="4" type="noConversion"/>
  </si>
  <si>
    <t>소계L</t>
    <phoneticPr fontId="4" type="noConversion"/>
  </si>
  <si>
    <t>소계M</t>
    <phoneticPr fontId="4" type="noConversion"/>
  </si>
  <si>
    <t>소계N</t>
    <phoneticPr fontId="4" type="noConversion"/>
  </si>
  <si>
    <r>
      <rPr>
        <b/>
        <sz val="8"/>
        <rFont val="맑은 고딕"/>
        <family val="3"/>
        <charset val="129"/>
      </rPr>
      <t>소</t>
    </r>
    <r>
      <rPr>
        <b/>
        <sz val="8"/>
        <rFont val="Palatino Linotype"/>
        <family val="1"/>
      </rPr>
      <t xml:space="preserve">     </t>
    </r>
    <r>
      <rPr>
        <b/>
        <sz val="8"/>
        <rFont val="맑은 고딕"/>
        <family val="3"/>
        <charset val="129"/>
      </rPr>
      <t>계</t>
    </r>
    <r>
      <rPr>
        <b/>
        <sz val="8"/>
        <rFont val="Palatino Linotype"/>
        <family val="1"/>
      </rPr>
      <t xml:space="preserve">  ( N )</t>
    </r>
    <phoneticPr fontId="4" type="noConversion"/>
  </si>
  <si>
    <t xml:space="preserve">부 가 가 치 세 (10%) </t>
    <phoneticPr fontId="4" type="noConversion"/>
  </si>
  <si>
    <t>회원사명</t>
    <phoneticPr fontId="4" type="noConversion"/>
  </si>
  <si>
    <t>대표이사</t>
    <phoneticPr fontId="4" type="noConversion"/>
  </si>
  <si>
    <t>201 년   월    일</t>
    <phoneticPr fontId="4" type="noConversion"/>
  </si>
  <si>
    <t>1. 기획료 부문</t>
    <phoneticPr fontId="4" type="noConversion"/>
  </si>
  <si>
    <t>기획료 부문</t>
    <phoneticPr fontId="4" type="noConversion"/>
  </si>
  <si>
    <t>경쟁P T료</t>
    <phoneticPr fontId="4" type="noConversion"/>
  </si>
  <si>
    <t>대행사간 경쟁 PT료</t>
    <phoneticPr fontId="4" type="noConversion"/>
  </si>
  <si>
    <t>기획구성료</t>
    <phoneticPr fontId="4" type="noConversion"/>
  </si>
  <si>
    <t>C F 콘티 구성료</t>
    <phoneticPr fontId="4" type="noConversion"/>
  </si>
  <si>
    <t>콘티작화료</t>
    <phoneticPr fontId="4" type="noConversion"/>
  </si>
  <si>
    <t>기획 러프 콘티</t>
    <phoneticPr fontId="4" type="noConversion"/>
  </si>
  <si>
    <t>애니매틱료</t>
    <phoneticPr fontId="4" type="noConversion"/>
  </si>
  <si>
    <t>자료수집/편집/합성/녹음연출/진행비</t>
    <phoneticPr fontId="4" type="noConversion"/>
  </si>
  <si>
    <t>MAC 작업비</t>
    <phoneticPr fontId="4" type="noConversion"/>
  </si>
  <si>
    <t>합성 및 특수효과 콘티</t>
    <phoneticPr fontId="4" type="noConversion"/>
  </si>
  <si>
    <t xml:space="preserve"> </t>
    <phoneticPr fontId="19" type="noConversion"/>
  </si>
  <si>
    <r>
      <t>소</t>
    </r>
    <r>
      <rPr>
        <b/>
        <sz val="8"/>
        <rFont val="Times New Roman"/>
        <family val="1"/>
      </rPr>
      <t xml:space="preserve">     </t>
    </r>
    <r>
      <rPr>
        <b/>
        <sz val="8"/>
        <rFont val="굴림"/>
        <family val="3"/>
        <charset val="129"/>
      </rPr>
      <t>계</t>
    </r>
    <r>
      <rPr>
        <b/>
        <sz val="8"/>
        <rFont val="Times New Roman"/>
        <family val="1"/>
      </rPr>
      <t xml:space="preserve">  ( A )</t>
    </r>
    <phoneticPr fontId="4" type="noConversion"/>
  </si>
  <si>
    <t>E P료</t>
    <phoneticPr fontId="19" type="noConversion"/>
  </si>
  <si>
    <t>프로듀싱료</t>
    <phoneticPr fontId="19" type="noConversion"/>
  </si>
  <si>
    <t>X</t>
    <phoneticPr fontId="19" type="noConversion"/>
  </si>
  <si>
    <t>장기/대작에 따른 추가인건비</t>
    <phoneticPr fontId="19" type="noConversion"/>
  </si>
  <si>
    <t>%</t>
    <phoneticPr fontId="19" type="noConversion"/>
  </si>
  <si>
    <t>P D료</t>
    <phoneticPr fontId="19" type="noConversion"/>
  </si>
  <si>
    <t>프로듀싱료</t>
    <phoneticPr fontId="19" type="noConversion"/>
  </si>
  <si>
    <t>L P료</t>
    <phoneticPr fontId="19" type="noConversion"/>
  </si>
  <si>
    <t>P   M료</t>
    <phoneticPr fontId="19" type="noConversion"/>
  </si>
  <si>
    <t>프로덕션 매니저료</t>
    <phoneticPr fontId="19" type="noConversion"/>
  </si>
  <si>
    <t xml:space="preserve">감독료 </t>
    <phoneticPr fontId="4" type="noConversion"/>
  </si>
  <si>
    <t>연출료</t>
    <phoneticPr fontId="19" type="noConversion"/>
  </si>
  <si>
    <t>조감독료</t>
    <phoneticPr fontId="4" type="noConversion"/>
  </si>
  <si>
    <t>콘티작화료</t>
    <phoneticPr fontId="19" type="noConversion"/>
  </si>
  <si>
    <t>기획러프콘티</t>
    <phoneticPr fontId="19" type="noConversion"/>
  </si>
  <si>
    <t xml:space="preserve">포스트프로덕션 </t>
    <phoneticPr fontId="19" type="noConversion"/>
  </si>
  <si>
    <t xml:space="preserve">녹음료 </t>
    <phoneticPr fontId="19" type="noConversion"/>
  </si>
  <si>
    <t>X</t>
    <phoneticPr fontId="19" type="noConversion"/>
  </si>
  <si>
    <t>성우료</t>
    <phoneticPr fontId="19" type="noConversion"/>
  </si>
  <si>
    <t>편집료</t>
    <phoneticPr fontId="19" type="noConversion"/>
  </si>
  <si>
    <t>기타</t>
    <phoneticPr fontId="19" type="noConversion"/>
  </si>
  <si>
    <t>자료구입비</t>
    <phoneticPr fontId="19" type="noConversion"/>
  </si>
  <si>
    <t>진행비</t>
    <phoneticPr fontId="4" type="noConversion"/>
  </si>
  <si>
    <t>소     계  ( B )</t>
    <phoneticPr fontId="4" type="noConversion"/>
  </si>
  <si>
    <t>일</t>
    <phoneticPr fontId="19" type="noConversion"/>
  </si>
  <si>
    <t>일</t>
    <phoneticPr fontId="19" type="noConversion"/>
  </si>
  <si>
    <t xml:space="preserve">일 </t>
    <phoneticPr fontId="19" type="noConversion"/>
  </si>
  <si>
    <t>일</t>
    <phoneticPr fontId="19" type="noConversion"/>
  </si>
  <si>
    <t>편집연출료(20%)</t>
    <phoneticPr fontId="19" type="noConversion"/>
  </si>
  <si>
    <t>합성연출료(20%)</t>
    <phoneticPr fontId="19" type="noConversion"/>
  </si>
  <si>
    <t>출장료(국내)</t>
    <phoneticPr fontId="19" type="noConversion"/>
  </si>
  <si>
    <t>P D Assist료</t>
    <phoneticPr fontId="19" type="noConversion"/>
  </si>
  <si>
    <t>P M 료</t>
    <phoneticPr fontId="19" type="noConversion"/>
  </si>
  <si>
    <t>조연출료</t>
    <phoneticPr fontId="19" type="noConversion"/>
  </si>
  <si>
    <t>Production 부문</t>
    <phoneticPr fontId="4" type="noConversion"/>
  </si>
  <si>
    <t>프리라이팅</t>
    <phoneticPr fontId="19" type="noConversion"/>
  </si>
  <si>
    <r>
      <t>Arri Macro Master Lens set(B)-40mm</t>
    </r>
    <r>
      <rPr>
        <sz val="8"/>
        <rFont val="맑은 고딕"/>
        <family val="3"/>
        <charset val="129"/>
      </rPr>
      <t>추가</t>
    </r>
    <phoneticPr fontId="19" type="noConversion"/>
  </si>
  <si>
    <r>
      <t>5D Mark3 full set (</t>
    </r>
    <r>
      <rPr>
        <sz val="8"/>
        <rFont val="맑은 고딕"/>
        <family val="3"/>
        <charset val="129"/>
      </rPr>
      <t>메이킹</t>
    </r>
    <r>
      <rPr>
        <sz val="8"/>
        <rFont val="Palatino Linotype"/>
        <family val="1"/>
      </rPr>
      <t>)</t>
    </r>
    <phoneticPr fontId="19" type="noConversion"/>
  </si>
  <si>
    <r>
      <rPr>
        <sz val="8"/>
        <rFont val="맑은 고딕"/>
        <family val="3"/>
        <charset val="129"/>
      </rPr>
      <t>무선비디콘</t>
    </r>
    <phoneticPr fontId="19" type="noConversion"/>
  </si>
  <si>
    <r>
      <rPr>
        <sz val="8"/>
        <rFont val="맑은 고딕"/>
        <family val="3"/>
        <charset val="129"/>
      </rPr>
      <t>무선폴로포커스</t>
    </r>
    <phoneticPr fontId="19" type="noConversion"/>
  </si>
  <si>
    <r>
      <t>1DC(</t>
    </r>
    <r>
      <rPr>
        <sz val="8"/>
        <rFont val="맑은 고딕"/>
        <family val="3"/>
        <charset val="129"/>
      </rPr>
      <t>헌팅소스촬영용</t>
    </r>
    <r>
      <rPr>
        <sz val="8"/>
        <rFont val="Palatino Linotype"/>
        <family val="1"/>
      </rPr>
      <t>)</t>
    </r>
    <phoneticPr fontId="19" type="noConversion"/>
  </si>
  <si>
    <t xml:space="preserve">카메라 </t>
    <phoneticPr fontId="4" type="noConversion"/>
  </si>
  <si>
    <t>렌즈</t>
    <phoneticPr fontId="4" type="noConversion"/>
  </si>
  <si>
    <t>세트제작비(LED3set)</t>
    <phoneticPr fontId="19" type="noConversion"/>
  </si>
  <si>
    <t>세트제작비(2set)</t>
    <phoneticPr fontId="19" type="noConversion"/>
  </si>
  <si>
    <t>세트</t>
    <phoneticPr fontId="19" type="noConversion"/>
  </si>
  <si>
    <t>편</t>
    <phoneticPr fontId="19" type="noConversion"/>
  </si>
  <si>
    <r>
      <t xml:space="preserve">9. </t>
    </r>
    <r>
      <rPr>
        <b/>
        <sz val="10"/>
        <rFont val="맑은 고딕"/>
        <family val="3"/>
        <charset val="129"/>
      </rPr>
      <t>미술비</t>
    </r>
    <r>
      <rPr>
        <b/>
        <sz val="10"/>
        <rFont val="Palatino Linotype"/>
        <family val="1"/>
      </rPr>
      <t xml:space="preserve"> </t>
    </r>
    <r>
      <rPr>
        <b/>
        <sz val="10"/>
        <rFont val="맑은 고딕"/>
        <family val="3"/>
        <charset val="129"/>
      </rPr>
      <t>부문</t>
    </r>
    <phoneticPr fontId="4" type="noConversion"/>
  </si>
  <si>
    <r>
      <t xml:space="preserve">7. </t>
    </r>
    <r>
      <rPr>
        <b/>
        <sz val="10"/>
        <rFont val="맑은 고딕"/>
        <family val="3"/>
        <charset val="129"/>
        <scheme val="minor"/>
      </rPr>
      <t>특수효과료 부문</t>
    </r>
    <phoneticPr fontId="4" type="noConversion"/>
  </si>
  <si>
    <t>제품구입비 소계</t>
    <phoneticPr fontId="19" type="noConversion"/>
  </si>
  <si>
    <t>단위</t>
    <phoneticPr fontId="19" type="noConversion"/>
  </si>
  <si>
    <t>대</t>
    <phoneticPr fontId="4" type="noConversion"/>
  </si>
  <si>
    <t>명</t>
    <phoneticPr fontId="4" type="noConversion"/>
  </si>
  <si>
    <t>명</t>
    <phoneticPr fontId="4" type="noConversion"/>
  </si>
  <si>
    <t>대</t>
    <phoneticPr fontId="4" type="noConversion"/>
  </si>
  <si>
    <r>
      <rPr>
        <sz val="8"/>
        <rFont val="맑은 고딕"/>
        <family val="3"/>
        <charset val="129"/>
      </rPr>
      <t>본촬영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비용</t>
    </r>
    <r>
      <rPr>
        <sz val="8"/>
        <rFont val="Palatino Linotype"/>
        <family val="1"/>
      </rPr>
      <t xml:space="preserve">  </t>
    </r>
    <r>
      <rPr>
        <sz val="8"/>
        <rFont val="맑은 고딕"/>
        <family val="3"/>
        <charset val="129"/>
      </rPr>
      <t>계</t>
    </r>
    <phoneticPr fontId="4" type="noConversion"/>
  </si>
  <si>
    <r>
      <rPr>
        <sz val="8"/>
        <rFont val="맑은 고딕"/>
        <family val="3"/>
        <charset val="129"/>
      </rPr>
      <t>후반작업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진행비</t>
    </r>
    <r>
      <rPr>
        <sz val="8"/>
        <rFont val="Palatino Linotype"/>
        <family val="1"/>
      </rPr>
      <t xml:space="preserve">  </t>
    </r>
    <r>
      <rPr>
        <sz val="8"/>
        <rFont val="맑은 고딕"/>
        <family val="3"/>
        <charset val="129"/>
      </rPr>
      <t>계</t>
    </r>
    <phoneticPr fontId="4" type="noConversion"/>
  </si>
  <si>
    <t>명</t>
    <phoneticPr fontId="19" type="noConversion"/>
  </si>
  <si>
    <t>건</t>
    <phoneticPr fontId="19" type="noConversion"/>
  </si>
  <si>
    <t>건</t>
    <phoneticPr fontId="19" type="noConversion"/>
  </si>
  <si>
    <t>나라</t>
    <phoneticPr fontId="19" type="noConversion"/>
  </si>
  <si>
    <t>명</t>
    <phoneticPr fontId="19" type="noConversion"/>
  </si>
  <si>
    <t>명</t>
    <phoneticPr fontId="19" type="noConversion"/>
  </si>
  <si>
    <t>`</t>
    <phoneticPr fontId="4" type="noConversion"/>
  </si>
  <si>
    <r>
      <rPr>
        <sz val="8"/>
        <rFont val="맑은 고딕"/>
        <family val="3"/>
        <charset val="129"/>
      </rPr>
      <t>해외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출장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경비</t>
    </r>
    <r>
      <rPr>
        <sz val="8"/>
        <rFont val="Palatino Linotype"/>
        <family val="1"/>
      </rPr>
      <t xml:space="preserve">  </t>
    </r>
    <r>
      <rPr>
        <sz val="8"/>
        <rFont val="맑은 고딕"/>
        <family val="3"/>
        <charset val="129"/>
      </rPr>
      <t>계</t>
    </r>
    <phoneticPr fontId="4" type="noConversion"/>
  </si>
  <si>
    <r>
      <rPr>
        <sz val="8"/>
        <rFont val="맑은 고딕"/>
        <family val="3"/>
        <charset val="129"/>
      </rPr>
      <t>보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험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료</t>
    </r>
    <r>
      <rPr>
        <sz val="8"/>
        <rFont val="Palatino Linotype"/>
        <family val="1"/>
      </rPr>
      <t xml:space="preserve">  </t>
    </r>
    <r>
      <rPr>
        <sz val="8"/>
        <rFont val="맑은 고딕"/>
        <family val="3"/>
        <charset val="129"/>
      </rPr>
      <t>계</t>
    </r>
    <phoneticPr fontId="4" type="noConversion"/>
  </si>
  <si>
    <t>명</t>
    <phoneticPr fontId="4" type="noConversion"/>
  </si>
  <si>
    <t>컷</t>
    <phoneticPr fontId="4" type="noConversion"/>
  </si>
  <si>
    <t>편</t>
    <phoneticPr fontId="4" type="noConversion"/>
  </si>
  <si>
    <t>곡</t>
    <phoneticPr fontId="4" type="noConversion"/>
  </si>
  <si>
    <t>음원사용료 (개월)</t>
    <phoneticPr fontId="4" type="noConversion"/>
  </si>
  <si>
    <t>편집비용  소계</t>
    <phoneticPr fontId="19" type="noConversion"/>
  </si>
  <si>
    <t>텔레시네 비용  소계</t>
    <phoneticPr fontId="19" type="noConversion"/>
  </si>
  <si>
    <t xml:space="preserve">녹음료 </t>
    <phoneticPr fontId="19" type="noConversion"/>
  </si>
  <si>
    <t>효과료</t>
    <phoneticPr fontId="19" type="noConversion"/>
  </si>
  <si>
    <t>장</t>
    <phoneticPr fontId="19" type="noConversion"/>
  </si>
  <si>
    <t>프로덕션마크업</t>
    <phoneticPr fontId="4" type="noConversion"/>
  </si>
  <si>
    <t>기타부자재</t>
    <phoneticPr fontId="4" type="noConversion"/>
  </si>
  <si>
    <t xml:space="preserve">특수 기자재료 </t>
    <phoneticPr fontId="19" type="noConversion"/>
  </si>
  <si>
    <t>스튜디오비</t>
    <phoneticPr fontId="19" type="noConversion"/>
  </si>
  <si>
    <t>특수효과료</t>
    <phoneticPr fontId="4" type="noConversion"/>
  </si>
  <si>
    <t>의상 제작/대여비
(액세사리 포함)</t>
    <phoneticPr fontId="19" type="noConversion"/>
  </si>
  <si>
    <t>의상 및 액세서리</t>
    <phoneticPr fontId="19" type="noConversion"/>
  </si>
  <si>
    <t>아트디렉터</t>
    <phoneticPr fontId="19" type="noConversion"/>
  </si>
  <si>
    <t>촬영감독</t>
    <phoneticPr fontId="19" type="noConversion"/>
  </si>
  <si>
    <t>촬영1st</t>
    <phoneticPr fontId="4" type="noConversion"/>
  </si>
  <si>
    <t>조명1st</t>
    <phoneticPr fontId="4" type="noConversion"/>
  </si>
  <si>
    <t>헌팅항공료</t>
    <phoneticPr fontId="4" type="noConversion"/>
  </si>
  <si>
    <t>일</t>
    <phoneticPr fontId="4" type="noConversion"/>
  </si>
  <si>
    <t>명</t>
    <phoneticPr fontId="4" type="noConversion"/>
  </si>
  <si>
    <t>그립인건비</t>
    <phoneticPr fontId="19" type="noConversion"/>
  </si>
  <si>
    <t>그립</t>
    <phoneticPr fontId="19" type="noConversion"/>
  </si>
  <si>
    <t>제품보관료</t>
    <phoneticPr fontId="4" type="noConversion"/>
  </si>
  <si>
    <t>제품반납비</t>
    <phoneticPr fontId="4" type="noConversion"/>
  </si>
  <si>
    <t>해외제작비</t>
    <phoneticPr fontId="19" type="noConversion"/>
  </si>
  <si>
    <t>컬러그레이딩</t>
    <phoneticPr fontId="19" type="noConversion"/>
  </si>
  <si>
    <t>편집비</t>
    <phoneticPr fontId="19" type="noConversion"/>
  </si>
  <si>
    <t>합성비</t>
    <phoneticPr fontId="19" type="noConversion"/>
  </si>
  <si>
    <t>프로덕션마크업부문</t>
    <phoneticPr fontId="4" type="noConversion"/>
  </si>
  <si>
    <t xml:space="preserve">합     계 ( A ~ N ) </t>
    <phoneticPr fontId="4" type="noConversion"/>
  </si>
  <si>
    <t>Production부문</t>
    <phoneticPr fontId="4" type="noConversion"/>
  </si>
  <si>
    <t>일</t>
    <phoneticPr fontId="4" type="noConversion"/>
  </si>
  <si>
    <t>일</t>
    <phoneticPr fontId="4" type="noConversion"/>
  </si>
  <si>
    <t>합성료</t>
    <phoneticPr fontId="19" type="noConversion"/>
  </si>
  <si>
    <t>컬러크레이딩</t>
    <phoneticPr fontId="19" type="noConversion"/>
  </si>
  <si>
    <t>시간</t>
    <phoneticPr fontId="4" type="noConversion"/>
  </si>
  <si>
    <t>환율</t>
    <phoneticPr fontId="19" type="noConversion"/>
  </si>
  <si>
    <t>출장료(해외)</t>
    <phoneticPr fontId="19" type="noConversion"/>
  </si>
  <si>
    <t>출장료(해외)</t>
    <phoneticPr fontId="4" type="noConversion"/>
  </si>
  <si>
    <t>일</t>
    <phoneticPr fontId="4" type="noConversion"/>
  </si>
  <si>
    <t>2. 시안 / 경쟁PT료 부문</t>
    <phoneticPr fontId="4" type="noConversion"/>
  </si>
  <si>
    <r>
      <t xml:space="preserve">10.  </t>
    </r>
    <r>
      <rPr>
        <b/>
        <sz val="10"/>
        <rFont val="맑은 고딕"/>
        <family val="3"/>
        <charset val="129"/>
      </rPr>
      <t>촬영</t>
    </r>
    <r>
      <rPr>
        <b/>
        <sz val="10"/>
        <rFont val="Palatino Linotype"/>
        <family val="1"/>
      </rPr>
      <t xml:space="preserve"> </t>
    </r>
    <r>
      <rPr>
        <b/>
        <sz val="10"/>
        <rFont val="맑은 고딕"/>
        <family val="3"/>
        <charset val="129"/>
      </rPr>
      <t>경비</t>
    </r>
    <r>
      <rPr>
        <b/>
        <sz val="10"/>
        <rFont val="Palatino Linotype"/>
        <family val="1"/>
      </rPr>
      <t xml:space="preserve"> </t>
    </r>
    <r>
      <rPr>
        <b/>
        <sz val="10"/>
        <rFont val="맑은 고딕"/>
        <family val="3"/>
        <charset val="129"/>
      </rPr>
      <t>부문</t>
    </r>
    <phoneticPr fontId="4" type="noConversion"/>
  </si>
  <si>
    <t>해외제작경비</t>
    <phoneticPr fontId="19" type="noConversion"/>
  </si>
  <si>
    <t>광        고        주</t>
    <phoneticPr fontId="19" type="noConversion"/>
  </si>
  <si>
    <t>제        품        명</t>
    <phoneticPr fontId="19" type="noConversion"/>
  </si>
  <si>
    <t>대        행        사</t>
    <phoneticPr fontId="19" type="noConversion"/>
  </si>
  <si>
    <t>프로덕션</t>
    <phoneticPr fontId="19" type="noConversion"/>
  </si>
  <si>
    <t>감                   독</t>
    <phoneticPr fontId="19" type="noConversion"/>
  </si>
  <si>
    <t>제목</t>
    <phoneticPr fontId="19" type="noConversion"/>
  </si>
  <si>
    <t>E  P D</t>
    <phoneticPr fontId="19" type="noConversion"/>
  </si>
  <si>
    <t>시간/매체</t>
    <phoneticPr fontId="19" type="noConversion"/>
  </si>
  <si>
    <t>특 기 사 항</t>
    <phoneticPr fontId="19" type="noConversion"/>
  </si>
  <si>
    <t>견적불포함사항</t>
    <phoneticPr fontId="19" type="noConversion"/>
  </si>
  <si>
    <t>CUT</t>
    <phoneticPr fontId="4" type="noConversion"/>
  </si>
  <si>
    <r>
      <rPr>
        <sz val="8"/>
        <rFont val="맑은 고딕"/>
        <family val="3"/>
        <charset val="129"/>
      </rPr>
      <t>후반작업</t>
    </r>
    <r>
      <rPr>
        <sz val="8"/>
        <rFont val="Palatino Linotype"/>
        <family val="1"/>
      </rPr>
      <t xml:space="preserve"> </t>
    </r>
    <r>
      <rPr>
        <sz val="8"/>
        <rFont val="맑은 고딕"/>
        <family val="3"/>
        <charset val="129"/>
      </rPr>
      <t>진행비</t>
    </r>
    <phoneticPr fontId="4" type="noConversion"/>
  </si>
  <si>
    <r>
      <t xml:space="preserve">14. </t>
    </r>
    <r>
      <rPr>
        <b/>
        <sz val="10"/>
        <rFont val="맑은 고딕"/>
        <family val="3"/>
        <charset val="129"/>
      </rPr>
      <t>프로덕션</t>
    </r>
    <r>
      <rPr>
        <b/>
        <sz val="10"/>
        <rFont val="Palatino Linotype"/>
        <family val="1"/>
      </rPr>
      <t xml:space="preserve"> </t>
    </r>
    <r>
      <rPr>
        <b/>
        <sz val="10"/>
        <rFont val="맑은 고딕"/>
        <family val="3"/>
        <charset val="129"/>
      </rPr>
      <t>마크업</t>
    </r>
    <r>
      <rPr>
        <b/>
        <sz val="10"/>
        <rFont val="Palatino Linotype"/>
        <family val="1"/>
      </rPr>
      <t xml:space="preserve"> </t>
    </r>
    <r>
      <rPr>
        <b/>
        <sz val="10"/>
        <rFont val="맑은 고딕"/>
        <family val="3"/>
        <charset val="129"/>
      </rPr>
      <t>부문</t>
    </r>
    <phoneticPr fontId="4" type="noConversion"/>
  </si>
  <si>
    <r>
      <rPr>
        <b/>
        <sz val="8"/>
        <rFont val="맑은 고딕"/>
        <family val="3"/>
        <charset val="129"/>
      </rPr>
      <t>일반관리비부문</t>
    </r>
    <phoneticPr fontId="4" type="noConversion"/>
  </si>
  <si>
    <r>
      <rPr>
        <sz val="8"/>
        <rFont val="맑은 고딕"/>
        <family val="3"/>
        <charset val="129"/>
      </rPr>
      <t>외주비용</t>
    </r>
    <r>
      <rPr>
        <sz val="8"/>
        <rFont val="Palatino Linotype"/>
        <family val="1"/>
      </rPr>
      <t xml:space="preserve"> (</t>
    </r>
    <r>
      <rPr>
        <sz val="8"/>
        <rFont val="맑은 고딕"/>
        <family val="3"/>
        <charset val="129"/>
      </rPr>
      <t>소계</t>
    </r>
    <r>
      <rPr>
        <sz val="8"/>
        <rFont val="Palatino Linotype"/>
        <family val="1"/>
      </rPr>
      <t xml:space="preserve"> A+B+C+D+E+F+G+H+I+J+M+N) X 15 %</t>
    </r>
    <phoneticPr fontId="4" type="noConversion"/>
  </si>
  <si>
    <t>총제작비의 15 %  (저작권료부문과 출연료부문 제외)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</si>
</sst>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#,##0_);[Red]\(#,##0\)"/>
    <numFmt numFmtId="179" formatCode="#,##0_ "/>
    <numFmt numFmtId="180" formatCode="0_ "/>
  </numFmts>
  <fonts count="48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b/>
      <sz val="12"/>
      <name val="Arial"/>
      <family val="2"/>
    </font>
    <font>
      <sz val="8"/>
      <name val="돋움"/>
      <family val="3"/>
      <charset val="129"/>
    </font>
    <font>
      <b/>
      <sz val="8"/>
      <name val="돋움"/>
      <family val="3"/>
      <charset val="129"/>
    </font>
    <font>
      <b/>
      <sz val="8"/>
      <name val="굴림"/>
      <family val="3"/>
      <charset val="129"/>
    </font>
    <font>
      <sz val="8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</font>
    <font>
      <sz val="11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i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돋움"/>
      <family val="3"/>
    </font>
    <font>
      <b/>
      <sz val="8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8"/>
      <color theme="1"/>
      <name val="맑은 고딕"/>
      <family val="3"/>
      <charset val="129"/>
    </font>
    <font>
      <b/>
      <sz val="8"/>
      <color theme="1"/>
      <name val="맑은 고딕"/>
      <family val="3"/>
      <charset val="129"/>
    </font>
    <font>
      <sz val="11"/>
      <name val="돋움"/>
      <family val="3"/>
    </font>
    <font>
      <sz val="11"/>
      <color indexed="8"/>
      <name val="맑은 고딕"/>
      <family val="3"/>
      <charset val="129"/>
    </font>
    <font>
      <b/>
      <sz val="10"/>
      <name val="Palatino Linotype"/>
      <family val="1"/>
    </font>
    <font>
      <b/>
      <sz val="8"/>
      <name val="Palatino Linotype"/>
      <family val="1"/>
    </font>
    <font>
      <sz val="11"/>
      <name val="Palatino Linotype"/>
      <family val="1"/>
    </font>
    <font>
      <sz val="8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b/>
      <i/>
      <sz val="8"/>
      <name val="Palatino Linotype"/>
      <family val="1"/>
    </font>
    <font>
      <b/>
      <sz val="10"/>
      <name val="맑은 고딕"/>
      <family val="3"/>
      <charset val="129"/>
      <scheme val="minor"/>
    </font>
    <font>
      <b/>
      <u/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b/>
      <sz val="8"/>
      <color indexed="10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2"/>
      <name val="맑은 고딕"/>
      <family val="3"/>
      <charset val="129"/>
      <scheme val="major"/>
    </font>
    <font>
      <b/>
      <sz val="14"/>
      <color indexed="48"/>
      <name val="Copperplate Gothic Bold"/>
      <family val="2"/>
    </font>
    <font>
      <b/>
      <sz val="12"/>
      <color indexed="48"/>
      <name val="Copperplate Gothic Bold"/>
      <family val="2"/>
    </font>
    <font>
      <b/>
      <sz val="12"/>
      <color indexed="8"/>
      <name val="Copperplate Gothic Bold"/>
      <family val="2"/>
    </font>
    <font>
      <sz val="8"/>
      <name val="Arial Rounded MT Bold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바탕"/>
      <family val="1"/>
      <charset val="129"/>
    </font>
    <font>
      <sz val="7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double">
        <color indexed="64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indexed="64"/>
      </bottom>
      <diagonal/>
    </border>
    <border>
      <left/>
      <right style="thin">
        <color indexed="64"/>
      </right>
      <top style="medium">
        <color rgb="FF0070C0"/>
      </top>
      <bottom style="thin">
        <color indexed="64"/>
      </bottom>
      <diagonal/>
    </border>
    <border>
      <left style="thin">
        <color indexed="64"/>
      </left>
      <right/>
      <top style="medium">
        <color rgb="FF0070C0"/>
      </top>
      <bottom style="thin">
        <color indexed="64"/>
      </bottom>
      <diagonal/>
    </border>
    <border>
      <left/>
      <right/>
      <top style="medium">
        <color rgb="FF0070C0"/>
      </top>
      <bottom style="thin">
        <color indexed="64"/>
      </bottom>
      <diagonal/>
    </border>
    <border>
      <left style="double">
        <color indexed="64"/>
      </left>
      <right/>
      <top style="medium">
        <color rgb="FF0070C0"/>
      </top>
      <bottom style="thin">
        <color indexed="64"/>
      </bottom>
      <diagonal/>
    </border>
    <border>
      <left/>
      <right style="medium">
        <color rgb="FF0070C0"/>
      </right>
      <top style="medium">
        <color rgb="FF0070C0"/>
      </top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rgb="FF0070C0"/>
      </right>
      <top style="double">
        <color indexed="64"/>
      </top>
      <bottom style="double">
        <color indexed="64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indexed="64"/>
      </top>
      <bottom style="medium">
        <color rgb="FF0070C0"/>
      </bottom>
      <diagonal/>
    </border>
    <border>
      <left/>
      <right style="medium">
        <color rgb="FF0070C0"/>
      </right>
      <top style="medium">
        <color indexed="64"/>
      </top>
      <bottom style="medium">
        <color rgb="FF0070C0"/>
      </bottom>
      <diagonal/>
    </border>
    <border>
      <left/>
      <right/>
      <top style="double">
        <color indexed="64"/>
      </top>
      <bottom style="medium">
        <color rgb="FF0070C0"/>
      </bottom>
      <diagonal/>
    </border>
    <border>
      <left style="double">
        <color indexed="64"/>
      </left>
      <right/>
      <top style="double">
        <color indexed="64"/>
      </top>
      <bottom style="medium">
        <color rgb="FF0070C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41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4" fillId="0" borderId="0"/>
  </cellStyleXfs>
  <cellXfs count="894">
    <xf numFmtId="0" fontId="0" fillId="0" borderId="0" xfId="0"/>
    <xf numFmtId="0" fontId="4" fillId="0" borderId="0" xfId="0" applyFont="1"/>
    <xf numFmtId="178" fontId="4" fillId="0" borderId="0" xfId="0" applyNumberFormat="1" applyFont="1" applyAlignment="1">
      <alignment horizontal="distributed" vertical="center"/>
    </xf>
    <xf numFmtId="178" fontId="4" fillId="0" borderId="0" xfId="0" applyNumberFormat="1" applyFont="1" applyBorder="1" applyAlignment="1">
      <alignment horizontal="distributed" vertical="center"/>
    </xf>
    <xf numFmtId="178" fontId="4" fillId="2" borderId="0" xfId="0" applyNumberFormat="1" applyFont="1" applyFill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distributed" vertical="center"/>
    </xf>
    <xf numFmtId="178" fontId="4" fillId="0" borderId="0" xfId="0" applyNumberFormat="1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79" fontId="7" fillId="0" borderId="0" xfId="0" applyNumberFormat="1" applyFont="1"/>
    <xf numFmtId="179" fontId="7" fillId="0" borderId="0" xfId="0" applyNumberFormat="1" applyFont="1" applyBorder="1"/>
    <xf numFmtId="179" fontId="7" fillId="0" borderId="0" xfId="0" applyNumberFormat="1" applyFont="1" applyAlignment="1">
      <alignment horizontal="center"/>
    </xf>
    <xf numFmtId="179" fontId="7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top"/>
    </xf>
    <xf numFmtId="17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8" fontId="12" fillId="0" borderId="0" xfId="0" applyNumberFormat="1" applyFont="1" applyAlignment="1">
      <alignment horizontal="distributed" vertical="center"/>
    </xf>
    <xf numFmtId="178" fontId="12" fillId="0" borderId="0" xfId="0" applyNumberFormat="1" applyFont="1" applyAlignment="1">
      <alignment horizontal="center" vertical="center"/>
    </xf>
    <xf numFmtId="178" fontId="12" fillId="0" borderId="0" xfId="0" applyNumberFormat="1" applyFont="1" applyFill="1" applyAlignment="1">
      <alignment horizontal="distributed" vertical="center"/>
    </xf>
    <xf numFmtId="178" fontId="13" fillId="0" borderId="0" xfId="0" applyNumberFormat="1" applyFont="1" applyFill="1" applyBorder="1" applyAlignment="1">
      <alignment horizontal="distributed" vertical="center"/>
    </xf>
    <xf numFmtId="178" fontId="12" fillId="0" borderId="0" xfId="0" applyNumberFormat="1" applyFont="1" applyFill="1" applyBorder="1" applyAlignment="1">
      <alignment horizontal="distributed" vertical="center"/>
    </xf>
    <xf numFmtId="178" fontId="12" fillId="0" borderId="0" xfId="3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distributed" vertical="center"/>
    </xf>
    <xf numFmtId="178" fontId="14" fillId="0" borderId="21" xfId="0" applyNumberFormat="1" applyFont="1" applyFill="1" applyBorder="1" applyAlignment="1">
      <alignment horizontal="distributed" vertical="center"/>
    </xf>
    <xf numFmtId="178" fontId="12" fillId="0" borderId="0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1" fontId="12" fillId="0" borderId="0" xfId="3" applyFont="1" applyAlignment="1"/>
    <xf numFmtId="0" fontId="12" fillId="0" borderId="0" xfId="0" applyFont="1"/>
    <xf numFmtId="0" fontId="12" fillId="0" borderId="34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/>
    </xf>
    <xf numFmtId="41" fontId="12" fillId="0" borderId="17" xfId="3" applyFont="1" applyFill="1" applyBorder="1" applyAlignment="1">
      <alignment horizontal="center" vertical="center"/>
    </xf>
    <xf numFmtId="41" fontId="12" fillId="0" borderId="15" xfId="3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9" fontId="21" fillId="0" borderId="52" xfId="0" applyNumberFormat="1" applyFont="1" applyBorder="1" applyAlignment="1">
      <alignment horizontal="center" vertical="center"/>
    </xf>
    <xf numFmtId="0" fontId="21" fillId="0" borderId="66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179" fontId="21" fillId="0" borderId="31" xfId="0" applyNumberFormat="1" applyFont="1" applyBorder="1" applyAlignment="1">
      <alignment horizontal="center" vertical="center"/>
    </xf>
    <xf numFmtId="0" fontId="21" fillId="0" borderId="70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79" fontId="21" fillId="0" borderId="32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64" xfId="0" applyFont="1" applyBorder="1" applyAlignment="1">
      <alignment horizontal="center" vertical="center"/>
    </xf>
    <xf numFmtId="179" fontId="12" fillId="0" borderId="64" xfId="3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79" fontId="21" fillId="0" borderId="64" xfId="0" applyNumberFormat="1" applyFont="1" applyBorder="1" applyAlignment="1">
      <alignment horizontal="center" vertical="center"/>
    </xf>
    <xf numFmtId="179" fontId="21" fillId="0" borderId="64" xfId="3" applyNumberFormat="1" applyFont="1" applyBorder="1" applyAlignment="1">
      <alignment horizontal="center" vertical="center"/>
    </xf>
    <xf numFmtId="179" fontId="21" fillId="0" borderId="30" xfId="0" applyNumberFormat="1" applyFont="1" applyBorder="1" applyAlignment="1">
      <alignment horizontal="center" vertical="center"/>
    </xf>
    <xf numFmtId="0" fontId="21" fillId="0" borderId="77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68" xfId="0" applyFont="1" applyBorder="1" applyAlignment="1">
      <alignment horizontal="center" vertical="center"/>
    </xf>
    <xf numFmtId="179" fontId="12" fillId="0" borderId="68" xfId="3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9" fontId="21" fillId="0" borderId="68" xfId="0" applyNumberFormat="1" applyFont="1" applyBorder="1" applyAlignment="1">
      <alignment horizontal="center" vertical="center"/>
    </xf>
    <xf numFmtId="179" fontId="21" fillId="0" borderId="68" xfId="3" applyNumberFormat="1" applyFont="1" applyBorder="1" applyAlignment="1">
      <alignment horizontal="center" vertical="center"/>
    </xf>
    <xf numFmtId="179" fontId="21" fillId="0" borderId="73" xfId="0" applyNumberFormat="1" applyFont="1" applyBorder="1" applyAlignment="1">
      <alignment horizontal="center" vertical="center"/>
    </xf>
    <xf numFmtId="179" fontId="21" fillId="0" borderId="73" xfId="3" applyNumberFormat="1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179" fontId="12" fillId="0" borderId="73" xfId="3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79" fontId="21" fillId="0" borderId="78" xfId="0" applyNumberFormat="1" applyFont="1" applyBorder="1" applyAlignment="1">
      <alignment horizontal="center" vertical="center"/>
    </xf>
    <xf numFmtId="179" fontId="20" fillId="0" borderId="78" xfId="3" applyNumberFormat="1" applyFont="1" applyBorder="1" applyAlignment="1">
      <alignment horizontal="center" vertical="center"/>
    </xf>
    <xf numFmtId="179" fontId="20" fillId="0" borderId="13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79" fontId="14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41" fontId="12" fillId="0" borderId="22" xfId="3" applyFont="1" applyFill="1" applyBorder="1" applyAlignment="1">
      <alignment vertical="center"/>
    </xf>
    <xf numFmtId="38" fontId="12" fillId="0" borderId="0" xfId="0" applyNumberFormat="1" applyFont="1" applyAlignment="1">
      <alignment horizontal="distributed" vertical="center"/>
    </xf>
    <xf numFmtId="41" fontId="12" fillId="0" borderId="22" xfId="3" applyFont="1" applyFill="1" applyBorder="1" applyAlignment="1">
      <alignment horizontal="right" vertical="center"/>
    </xf>
    <xf numFmtId="41" fontId="12" fillId="0" borderId="19" xfId="3" applyFont="1" applyFill="1" applyBorder="1" applyAlignment="1">
      <alignment vertical="center"/>
    </xf>
    <xf numFmtId="41" fontId="12" fillId="0" borderId="20" xfId="3" applyFont="1" applyFill="1" applyBorder="1" applyAlignment="1">
      <alignment horizontal="right" vertical="center"/>
    </xf>
    <xf numFmtId="41" fontId="12" fillId="0" borderId="15" xfId="3" applyFont="1" applyFill="1" applyBorder="1" applyAlignment="1">
      <alignment horizontal="right" vertical="center"/>
    </xf>
    <xf numFmtId="41" fontId="12" fillId="0" borderId="17" xfId="3" applyFont="1" applyFill="1" applyBorder="1" applyAlignment="1">
      <alignment horizontal="right" vertical="center"/>
    </xf>
    <xf numFmtId="41" fontId="12" fillId="0" borderId="18" xfId="3" applyFont="1" applyFill="1" applyBorder="1" applyAlignment="1">
      <alignment vertical="center"/>
    </xf>
    <xf numFmtId="41" fontId="12" fillId="0" borderId="18" xfId="3" applyFont="1" applyFill="1" applyBorder="1" applyAlignment="1">
      <alignment horizontal="right" vertical="center"/>
    </xf>
    <xf numFmtId="38" fontId="12" fillId="7" borderId="83" xfId="3" applyNumberFormat="1" applyFont="1" applyFill="1" applyBorder="1" applyAlignment="1">
      <alignment horizontal="center" vertical="center"/>
    </xf>
    <xf numFmtId="38" fontId="12" fillId="7" borderId="82" xfId="0" applyNumberFormat="1" applyFont="1" applyFill="1" applyBorder="1" applyAlignment="1">
      <alignment horizontal="center" vertical="center"/>
    </xf>
    <xf numFmtId="178" fontId="14" fillId="7" borderId="3" xfId="0" applyNumberFormat="1" applyFont="1" applyFill="1" applyBorder="1" applyAlignment="1">
      <alignment horizontal="center" vertical="center"/>
    </xf>
    <xf numFmtId="178" fontId="12" fillId="7" borderId="3" xfId="3" applyNumberFormat="1" applyFont="1" applyFill="1" applyBorder="1" applyAlignment="1">
      <alignment horizontal="center" vertical="center"/>
    </xf>
    <xf numFmtId="41" fontId="12" fillId="0" borderId="19" xfId="3" applyFont="1" applyFill="1" applyBorder="1" applyAlignment="1">
      <alignment horizontal="right" vertical="center"/>
    </xf>
    <xf numFmtId="0" fontId="12" fillId="0" borderId="85" xfId="0" applyNumberFormat="1" applyFont="1" applyFill="1" applyBorder="1" applyAlignment="1">
      <alignment horizontal="center" vertical="center"/>
    </xf>
    <xf numFmtId="178" fontId="29" fillId="0" borderId="18" xfId="3" applyNumberFormat="1" applyFont="1" applyFill="1" applyBorder="1" applyAlignment="1">
      <alignment vertical="center"/>
    </xf>
    <xf numFmtId="178" fontId="28" fillId="0" borderId="18" xfId="0" applyNumberFormat="1" applyFont="1" applyFill="1" applyBorder="1" applyAlignment="1">
      <alignment vertical="center"/>
    </xf>
    <xf numFmtId="178" fontId="29" fillId="0" borderId="19" xfId="3" applyNumberFormat="1" applyFont="1" applyFill="1" applyBorder="1" applyAlignment="1">
      <alignment vertical="center"/>
    </xf>
    <xf numFmtId="178" fontId="28" fillId="0" borderId="19" xfId="0" applyNumberFormat="1" applyFont="1" applyFill="1" applyBorder="1" applyAlignment="1">
      <alignment vertical="center"/>
    </xf>
    <xf numFmtId="178" fontId="29" fillId="0" borderId="20" xfId="3" applyNumberFormat="1" applyFont="1" applyFill="1" applyBorder="1" applyAlignment="1">
      <alignment vertical="center"/>
    </xf>
    <xf numFmtId="178" fontId="28" fillId="0" borderId="20" xfId="0" applyNumberFormat="1" applyFont="1" applyFill="1" applyBorder="1" applyAlignment="1">
      <alignment vertical="center"/>
    </xf>
    <xf numFmtId="178" fontId="29" fillId="0" borderId="27" xfId="0" applyNumberFormat="1" applyFont="1" applyFill="1" applyBorder="1" applyAlignment="1">
      <alignment horizontal="distributed" vertical="center"/>
    </xf>
    <xf numFmtId="178" fontId="29" fillId="0" borderId="28" xfId="0" applyNumberFormat="1" applyFont="1" applyFill="1" applyBorder="1" applyAlignment="1">
      <alignment horizontal="distributed" vertical="center"/>
    </xf>
    <xf numFmtId="178" fontId="28" fillId="0" borderId="2" xfId="0" applyNumberFormat="1" applyFont="1" applyFill="1" applyBorder="1" applyAlignment="1">
      <alignment vertical="center"/>
    </xf>
    <xf numFmtId="178" fontId="29" fillId="0" borderId="0" xfId="0" applyNumberFormat="1" applyFont="1" applyFill="1" applyBorder="1" applyAlignment="1">
      <alignment horizontal="distributed" vertical="center"/>
    </xf>
    <xf numFmtId="178" fontId="29" fillId="0" borderId="21" xfId="0" applyNumberFormat="1" applyFont="1" applyFill="1" applyBorder="1" applyAlignment="1">
      <alignment horizontal="distributed" vertical="center"/>
    </xf>
    <xf numFmtId="178" fontId="28" fillId="0" borderId="0" xfId="0" applyNumberFormat="1" applyFont="1" applyFill="1" applyBorder="1" applyAlignment="1">
      <alignment horizontal="distributed" vertical="center"/>
    </xf>
    <xf numFmtId="178" fontId="28" fillId="0" borderId="21" xfId="0" applyNumberFormat="1" applyFont="1" applyFill="1" applyBorder="1" applyAlignment="1">
      <alignment horizontal="distributed" vertical="center"/>
    </xf>
    <xf numFmtId="178" fontId="26" fillId="4" borderId="29" xfId="3" applyNumberFormat="1" applyFont="1" applyFill="1" applyBorder="1" applyAlignment="1">
      <alignment vertical="center"/>
    </xf>
    <xf numFmtId="178" fontId="26" fillId="4" borderId="4" xfId="3" applyNumberFormat="1" applyFont="1" applyFill="1" applyBorder="1" applyAlignment="1">
      <alignment vertical="center"/>
    </xf>
    <xf numFmtId="178" fontId="31" fillId="4" borderId="4" xfId="0" applyNumberFormat="1" applyFont="1" applyFill="1" applyBorder="1" applyAlignment="1">
      <alignment vertical="center"/>
    </xf>
    <xf numFmtId="178" fontId="29" fillId="0" borderId="0" xfId="3" applyNumberFormat="1" applyFont="1" applyFill="1" applyBorder="1" applyAlignment="1">
      <alignment vertical="center"/>
    </xf>
    <xf numFmtId="178" fontId="29" fillId="0" borderId="0" xfId="3" applyNumberFormat="1" applyFont="1" applyFill="1" applyBorder="1" applyAlignment="1">
      <alignment horizontal="center" vertical="center"/>
    </xf>
    <xf numFmtId="178" fontId="28" fillId="0" borderId="0" xfId="0" applyNumberFormat="1" applyFont="1" applyFill="1" applyBorder="1" applyAlignment="1">
      <alignment vertical="center"/>
    </xf>
    <xf numFmtId="178" fontId="32" fillId="0" borderId="13" xfId="0" applyNumberFormat="1" applyFont="1" applyFill="1" applyBorder="1" applyAlignment="1">
      <alignment horizontal="distributed" vertical="center"/>
    </xf>
    <xf numFmtId="178" fontId="32" fillId="0" borderId="2" xfId="0" applyNumberFormat="1" applyFont="1" applyFill="1" applyBorder="1" applyAlignment="1">
      <alignment horizontal="distributed" vertical="center"/>
    </xf>
    <xf numFmtId="178" fontId="32" fillId="0" borderId="2" xfId="0" applyNumberFormat="1" applyFont="1" applyFill="1" applyBorder="1" applyAlignment="1">
      <alignment vertical="center"/>
    </xf>
    <xf numFmtId="178" fontId="32" fillId="0" borderId="2" xfId="0" applyNumberFormat="1" applyFont="1" applyFill="1" applyBorder="1" applyAlignment="1">
      <alignment horizontal="center" vertical="center"/>
    </xf>
    <xf numFmtId="178" fontId="29" fillId="0" borderId="2" xfId="3" applyNumberFormat="1" applyFont="1" applyFill="1" applyBorder="1" applyAlignment="1">
      <alignment vertical="center"/>
    </xf>
    <xf numFmtId="178" fontId="29" fillId="0" borderId="0" xfId="0" applyNumberFormat="1" applyFont="1" applyFill="1" applyBorder="1" applyAlignment="1">
      <alignment vertical="center"/>
    </xf>
    <xf numFmtId="178" fontId="29" fillId="0" borderId="0" xfId="0" applyNumberFormat="1" applyFont="1" applyFill="1" applyBorder="1" applyAlignment="1">
      <alignment horizontal="center" vertical="center"/>
    </xf>
    <xf numFmtId="178" fontId="28" fillId="0" borderId="0" xfId="0" applyNumberFormat="1" applyFont="1" applyFill="1" applyAlignment="1">
      <alignment vertical="center"/>
    </xf>
    <xf numFmtId="178" fontId="26" fillId="4" borderId="26" xfId="3" applyNumberFormat="1" applyFont="1" applyFill="1" applyBorder="1" applyAlignment="1">
      <alignment vertical="center"/>
    </xf>
    <xf numFmtId="178" fontId="31" fillId="4" borderId="26" xfId="0" applyNumberFormat="1" applyFont="1" applyFill="1" applyBorder="1" applyAlignment="1">
      <alignment vertical="center"/>
    </xf>
    <xf numFmtId="178" fontId="29" fillId="0" borderId="3" xfId="3" applyNumberFormat="1" applyFont="1" applyFill="1" applyBorder="1" applyAlignment="1">
      <alignment vertical="center"/>
    </xf>
    <xf numFmtId="178" fontId="28" fillId="0" borderId="3" xfId="0" applyNumberFormat="1" applyFont="1" applyFill="1" applyBorder="1" applyAlignment="1">
      <alignment vertical="center"/>
    </xf>
    <xf numFmtId="38" fontId="12" fillId="0" borderId="0" xfId="0" applyNumberFormat="1" applyFont="1" applyBorder="1" applyAlignment="1">
      <alignment horizontal="distributed" vertical="center"/>
    </xf>
    <xf numFmtId="38" fontId="12" fillId="0" borderId="0" xfId="0" applyNumberFormat="1" applyFont="1" applyFill="1" applyAlignment="1">
      <alignment horizontal="distributed" vertical="center"/>
    </xf>
    <xf numFmtId="178" fontId="29" fillId="0" borderId="17" xfId="3" applyNumberFormat="1" applyFont="1" applyFill="1" applyBorder="1" applyAlignment="1">
      <alignment vertical="center"/>
    </xf>
    <xf numFmtId="178" fontId="29" fillId="7" borderId="3" xfId="3" applyNumberFormat="1" applyFont="1" applyFill="1" applyBorder="1" applyAlignment="1">
      <alignment horizontal="center" vertical="center"/>
    </xf>
    <xf numFmtId="178" fontId="28" fillId="7" borderId="3" xfId="0" applyNumberFormat="1" applyFont="1" applyFill="1" applyBorder="1" applyAlignment="1">
      <alignment horizontal="center" vertical="center"/>
    </xf>
    <xf numFmtId="0" fontId="29" fillId="0" borderId="68" xfId="3" applyNumberFormat="1" applyFont="1" applyFill="1" applyBorder="1" applyAlignment="1">
      <alignment horizontal="center" vertical="center"/>
    </xf>
    <xf numFmtId="41" fontId="29" fillId="0" borderId="22" xfId="3" applyFont="1" applyFill="1" applyBorder="1" applyAlignment="1">
      <alignment vertical="center"/>
    </xf>
    <xf numFmtId="41" fontId="29" fillId="0" borderId="22" xfId="3" applyFont="1" applyFill="1" applyBorder="1" applyAlignment="1">
      <alignment horizontal="right" vertical="center"/>
    </xf>
    <xf numFmtId="41" fontId="29" fillId="0" borderId="19" xfId="3" applyFont="1" applyFill="1" applyBorder="1" applyAlignment="1">
      <alignment vertical="center"/>
    </xf>
    <xf numFmtId="0" fontId="29" fillId="0" borderId="71" xfId="3" applyNumberFormat="1" applyFont="1" applyFill="1" applyBorder="1" applyAlignment="1">
      <alignment horizontal="center" vertical="center"/>
    </xf>
    <xf numFmtId="41" fontId="29" fillId="0" borderId="24" xfId="3" applyFont="1" applyFill="1" applyBorder="1" applyAlignment="1">
      <alignment horizontal="right" vertical="center"/>
    </xf>
    <xf numFmtId="0" fontId="29" fillId="0" borderId="64" xfId="3" applyNumberFormat="1" applyFont="1" applyFill="1" applyBorder="1" applyAlignment="1">
      <alignment horizontal="center" vertical="center"/>
    </xf>
    <xf numFmtId="41" fontId="29" fillId="0" borderId="18" xfId="3" applyFont="1" applyFill="1" applyBorder="1" applyAlignment="1">
      <alignment vertical="center"/>
    </xf>
    <xf numFmtId="41" fontId="29" fillId="0" borderId="18" xfId="3" applyFont="1" applyFill="1" applyBorder="1" applyAlignment="1">
      <alignment horizontal="right" vertical="center"/>
    </xf>
    <xf numFmtId="0" fontId="29" fillId="0" borderId="78" xfId="3" applyNumberFormat="1" applyFont="1" applyFill="1" applyBorder="1" applyAlignment="1">
      <alignment horizontal="center" vertical="center"/>
    </xf>
    <xf numFmtId="41" fontId="29" fillId="0" borderId="25" xfId="3" applyFont="1" applyFill="1" applyBorder="1" applyAlignment="1">
      <alignment vertical="center"/>
    </xf>
    <xf numFmtId="41" fontId="29" fillId="0" borderId="20" xfId="3" applyFont="1" applyFill="1" applyBorder="1" applyAlignment="1">
      <alignment horizontal="right" vertical="center"/>
    </xf>
    <xf numFmtId="0" fontId="29" fillId="0" borderId="79" xfId="3" applyNumberFormat="1" applyFont="1" applyFill="1" applyBorder="1" applyAlignment="1">
      <alignment horizontal="center" vertical="center"/>
    </xf>
    <xf numFmtId="41" fontId="29" fillId="0" borderId="3" xfId="3" applyFont="1" applyFill="1" applyBorder="1" applyAlignment="1">
      <alignment horizontal="right" vertical="center"/>
    </xf>
    <xf numFmtId="0" fontId="29" fillId="0" borderId="73" xfId="3" applyNumberFormat="1" applyFont="1" applyFill="1" applyBorder="1" applyAlignment="1">
      <alignment horizontal="center" vertical="center"/>
    </xf>
    <xf numFmtId="41" fontId="29" fillId="0" borderId="20" xfId="3" applyFont="1" applyFill="1" applyBorder="1" applyAlignment="1">
      <alignment vertical="center"/>
    </xf>
    <xf numFmtId="41" fontId="29" fillId="0" borderId="23" xfId="3" applyFont="1" applyFill="1" applyBorder="1" applyAlignment="1">
      <alignment horizontal="right" vertical="center"/>
    </xf>
    <xf numFmtId="0" fontId="29" fillId="0" borderId="84" xfId="3" applyNumberFormat="1" applyFont="1" applyFill="1" applyBorder="1" applyAlignment="1">
      <alignment horizontal="center" vertical="center"/>
    </xf>
    <xf numFmtId="0" fontId="29" fillId="0" borderId="85" xfId="0" applyNumberFormat="1" applyFont="1" applyFill="1" applyBorder="1" applyAlignment="1">
      <alignment horizontal="center" vertical="center"/>
    </xf>
    <xf numFmtId="41" fontId="29" fillId="0" borderId="24" xfId="3" applyFont="1" applyFill="1" applyBorder="1" applyAlignment="1">
      <alignment vertical="center"/>
    </xf>
    <xf numFmtId="0" fontId="29" fillId="0" borderId="86" xfId="0" applyNumberFormat="1" applyFont="1" applyFill="1" applyBorder="1" applyAlignment="1">
      <alignment horizontal="center" vertical="center"/>
    </xf>
    <xf numFmtId="0" fontId="29" fillId="0" borderId="87" xfId="0" applyNumberFormat="1" applyFont="1" applyFill="1" applyBorder="1" applyAlignment="1">
      <alignment horizontal="center" vertical="center"/>
    </xf>
    <xf numFmtId="9" fontId="29" fillId="0" borderId="85" xfId="0" applyNumberFormat="1" applyFont="1" applyFill="1" applyBorder="1" applyAlignment="1">
      <alignment horizontal="center" vertical="center"/>
    </xf>
    <xf numFmtId="41" fontId="27" fillId="7" borderId="3" xfId="3" applyFont="1" applyFill="1" applyBorder="1" applyAlignment="1">
      <alignment vertical="center"/>
    </xf>
    <xf numFmtId="38" fontId="27" fillId="7" borderId="81" xfId="0" applyNumberFormat="1" applyFont="1" applyFill="1" applyBorder="1" applyAlignment="1">
      <alignment horizontal="center" vertical="center"/>
    </xf>
    <xf numFmtId="0" fontId="29" fillId="0" borderId="89" xfId="0" applyNumberFormat="1" applyFont="1" applyFill="1" applyBorder="1" applyAlignment="1">
      <alignment horizontal="center" vertical="center"/>
    </xf>
    <xf numFmtId="0" fontId="29" fillId="0" borderId="90" xfId="0" applyNumberFormat="1" applyFont="1" applyFill="1" applyBorder="1" applyAlignment="1">
      <alignment horizontal="center" vertical="center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41" fontId="29" fillId="0" borderId="0" xfId="3" applyFont="1" applyAlignment="1"/>
    <xf numFmtId="0" fontId="28" fillId="0" borderId="0" xfId="0" applyFont="1" applyAlignment="1"/>
    <xf numFmtId="41" fontId="29" fillId="7" borderId="3" xfId="3" applyFont="1" applyFill="1" applyBorder="1" applyAlignment="1">
      <alignment vertical="center"/>
    </xf>
    <xf numFmtId="178" fontId="33" fillId="3" borderId="3" xfId="0" applyNumberFormat="1" applyFont="1" applyFill="1" applyBorder="1" applyAlignment="1">
      <alignment horizontal="center" vertical="center"/>
    </xf>
    <xf numFmtId="178" fontId="33" fillId="3" borderId="3" xfId="3" applyNumberFormat="1" applyFont="1" applyFill="1" applyBorder="1" applyAlignment="1">
      <alignment horizontal="center" vertical="center"/>
    </xf>
    <xf numFmtId="178" fontId="33" fillId="3" borderId="5" xfId="3" applyNumberFormat="1" applyFont="1" applyFill="1" applyBorder="1" applyAlignment="1">
      <alignment horizontal="center" vertical="center"/>
    </xf>
    <xf numFmtId="178" fontId="35" fillId="3" borderId="3" xfId="0" applyNumberFormat="1" applyFont="1" applyFill="1" applyBorder="1" applyAlignment="1">
      <alignment horizontal="center" vertical="center"/>
    </xf>
    <xf numFmtId="178" fontId="16" fillId="0" borderId="3" xfId="0" applyNumberFormat="1" applyFont="1" applyFill="1" applyBorder="1" applyAlignment="1">
      <alignment horizontal="distributed" vertical="center" justifyLastLine="1"/>
    </xf>
    <xf numFmtId="178" fontId="16" fillId="0" borderId="3" xfId="3" applyNumberFormat="1" applyFont="1" applyFill="1" applyBorder="1" applyAlignment="1">
      <alignment vertical="center"/>
    </xf>
    <xf numFmtId="178" fontId="16" fillId="0" borderId="3" xfId="0" applyNumberFormat="1" applyFont="1" applyFill="1" applyBorder="1" applyAlignment="1">
      <alignment horizontal="center" vertical="center"/>
    </xf>
    <xf numFmtId="178" fontId="18" fillId="0" borderId="3" xfId="0" applyNumberFormat="1" applyFont="1" applyFill="1" applyBorder="1" applyAlignment="1">
      <alignment vertical="center"/>
    </xf>
    <xf numFmtId="178" fontId="18" fillId="0" borderId="3" xfId="3" applyNumberFormat="1" applyFont="1" applyFill="1" applyBorder="1" applyAlignment="1">
      <alignment vertical="center"/>
    </xf>
    <xf numFmtId="178" fontId="16" fillId="0" borderId="3" xfId="0" applyNumberFormat="1" applyFont="1" applyFill="1" applyBorder="1" applyAlignment="1">
      <alignment vertical="center"/>
    </xf>
    <xf numFmtId="178" fontId="33" fillId="4" borderId="4" xfId="3" applyNumberFormat="1" applyFont="1" applyFill="1" applyBorder="1" applyAlignment="1">
      <alignment vertical="center"/>
    </xf>
    <xf numFmtId="178" fontId="33" fillId="4" borderId="4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horizontal="distributed" vertical="center"/>
    </xf>
    <xf numFmtId="178" fontId="18" fillId="0" borderId="0" xfId="0" applyNumberFormat="1" applyFont="1" applyFill="1" applyBorder="1" applyAlignment="1">
      <alignment horizontal="distributed" vertical="center"/>
    </xf>
    <xf numFmtId="178" fontId="18" fillId="0" borderId="0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horizontal="center" vertical="center"/>
    </xf>
    <xf numFmtId="178" fontId="18" fillId="0" borderId="0" xfId="3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16" fillId="0" borderId="0" xfId="3" applyNumberFormat="1" applyFont="1" applyFill="1" applyBorder="1" applyAlignment="1">
      <alignment vertical="center"/>
    </xf>
    <xf numFmtId="178" fontId="36" fillId="0" borderId="0" xfId="3" applyNumberFormat="1" applyFont="1" applyFill="1" applyBorder="1" applyAlignment="1">
      <alignment vertical="center"/>
    </xf>
    <xf numFmtId="178" fontId="37" fillId="0" borderId="0" xfId="3" applyNumberFormat="1" applyFont="1" applyFill="1" applyBorder="1" applyAlignment="1">
      <alignment vertical="center"/>
    </xf>
    <xf numFmtId="178" fontId="16" fillId="0" borderId="0" xfId="0" applyNumberFormat="1" applyFont="1" applyFill="1" applyAlignment="1">
      <alignment horizontal="distributed" vertical="center"/>
    </xf>
    <xf numFmtId="178" fontId="16" fillId="0" borderId="0" xfId="0" applyNumberFormat="1" applyFont="1" applyFill="1" applyAlignment="1">
      <alignment vertical="center"/>
    </xf>
    <xf numFmtId="178" fontId="16" fillId="0" borderId="0" xfId="0" applyNumberFormat="1" applyFont="1" applyFill="1" applyAlignment="1">
      <alignment horizontal="center" vertical="center"/>
    </xf>
    <xf numFmtId="178" fontId="16" fillId="0" borderId="0" xfId="3" applyNumberFormat="1" applyFont="1" applyFill="1" applyAlignment="1">
      <alignment vertical="center"/>
    </xf>
    <xf numFmtId="178" fontId="18" fillId="0" borderId="0" xfId="0" applyNumberFormat="1" applyFont="1" applyFill="1" applyAlignment="1">
      <alignment vertical="center"/>
    </xf>
    <xf numFmtId="178" fontId="16" fillId="0" borderId="0" xfId="0" applyNumberFormat="1" applyFont="1" applyAlignment="1">
      <alignment horizontal="distributed" vertical="center"/>
    </xf>
    <xf numFmtId="178" fontId="16" fillId="0" borderId="0" xfId="0" applyNumberFormat="1" applyFont="1" applyAlignment="1">
      <alignment vertical="center"/>
    </xf>
    <xf numFmtId="178" fontId="16" fillId="0" borderId="0" xfId="0" applyNumberFormat="1" applyFont="1" applyAlignment="1">
      <alignment horizontal="center" vertical="center"/>
    </xf>
    <xf numFmtId="178" fontId="16" fillId="0" borderId="0" xfId="3" applyNumberFormat="1" applyFont="1" applyAlignment="1">
      <alignment vertical="center"/>
    </xf>
    <xf numFmtId="178" fontId="18" fillId="0" borderId="0" xfId="0" applyNumberFormat="1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41" fontId="16" fillId="0" borderId="0" xfId="3" applyFont="1" applyAlignment="1"/>
    <xf numFmtId="0" fontId="18" fillId="0" borderId="0" xfId="0" applyFont="1" applyAlignment="1"/>
    <xf numFmtId="38" fontId="12" fillId="6" borderId="0" xfId="0" applyNumberFormat="1" applyFont="1" applyFill="1" applyAlignment="1">
      <alignment horizontal="distributed" vertical="center"/>
    </xf>
    <xf numFmtId="41" fontId="12" fillId="7" borderId="3" xfId="3" applyFont="1" applyFill="1" applyBorder="1" applyAlignment="1">
      <alignment vertical="center"/>
    </xf>
    <xf numFmtId="38" fontId="12" fillId="7" borderId="3" xfId="3" applyNumberFormat="1" applyFont="1" applyFill="1" applyBorder="1" applyAlignment="1">
      <alignment horizontal="center" vertical="center"/>
    </xf>
    <xf numFmtId="38" fontId="12" fillId="0" borderId="86" xfId="0" applyNumberFormat="1" applyFont="1" applyFill="1" applyBorder="1" applyAlignment="1">
      <alignment horizontal="center" vertical="center"/>
    </xf>
    <xf numFmtId="178" fontId="29" fillId="7" borderId="3" xfId="3" applyNumberFormat="1" applyFont="1" applyFill="1" applyBorder="1" applyAlignment="1">
      <alignment vertical="center"/>
    </xf>
    <xf numFmtId="38" fontId="12" fillId="0" borderId="85" xfId="0" applyNumberFormat="1" applyFont="1" applyFill="1" applyBorder="1" applyAlignment="1">
      <alignment horizontal="center" vertical="center"/>
    </xf>
    <xf numFmtId="9" fontId="12" fillId="0" borderId="73" xfId="0" applyNumberFormat="1" applyFont="1" applyFill="1" applyBorder="1" applyAlignment="1">
      <alignment horizontal="center" vertical="center"/>
    </xf>
    <xf numFmtId="178" fontId="11" fillId="7" borderId="3" xfId="0" applyNumberFormat="1" applyFont="1" applyFill="1" applyBorder="1" applyAlignment="1">
      <alignment horizontal="center" vertical="center"/>
    </xf>
    <xf numFmtId="178" fontId="29" fillId="7" borderId="5" xfId="3" applyNumberFormat="1" applyFont="1" applyFill="1" applyBorder="1" applyAlignment="1">
      <alignment horizontal="center" vertical="center"/>
    </xf>
    <xf numFmtId="41" fontId="29" fillId="0" borderId="54" xfId="3" applyFont="1" applyFill="1" applyBorder="1" applyAlignment="1">
      <alignment vertical="center"/>
    </xf>
    <xf numFmtId="41" fontId="29" fillId="0" borderId="17" xfId="3" applyFont="1" applyFill="1" applyBorder="1" applyAlignment="1">
      <alignment vertical="center"/>
    </xf>
    <xf numFmtId="41" fontId="29" fillId="0" borderId="59" xfId="3" applyFont="1" applyFill="1" applyBorder="1" applyAlignment="1">
      <alignment vertical="center"/>
    </xf>
    <xf numFmtId="41" fontId="29" fillId="0" borderId="47" xfId="3" applyFont="1" applyFill="1" applyBorder="1" applyAlignment="1">
      <alignment vertical="center"/>
    </xf>
    <xf numFmtId="178" fontId="26" fillId="4" borderId="56" xfId="3" applyNumberFormat="1" applyFont="1" applyFill="1" applyBorder="1" applyAlignment="1">
      <alignment vertical="center"/>
    </xf>
    <xf numFmtId="41" fontId="29" fillId="0" borderId="15" xfId="3" applyFont="1" applyFill="1" applyBorder="1" applyAlignment="1">
      <alignment vertical="center"/>
    </xf>
    <xf numFmtId="41" fontId="29" fillId="0" borderId="16" xfId="3" applyFont="1" applyFill="1" applyBorder="1" applyAlignment="1">
      <alignment vertical="center"/>
    </xf>
    <xf numFmtId="180" fontId="12" fillId="0" borderId="17" xfId="3" applyNumberFormat="1" applyFont="1" applyFill="1" applyBorder="1" applyAlignment="1">
      <alignment horizontal="right" vertical="center"/>
    </xf>
    <xf numFmtId="178" fontId="29" fillId="0" borderId="5" xfId="3" applyNumberFormat="1" applyFont="1" applyFill="1" applyBorder="1" applyAlignment="1">
      <alignment vertical="center"/>
    </xf>
    <xf numFmtId="178" fontId="26" fillId="4" borderId="93" xfId="3" applyNumberFormat="1" applyFont="1" applyFill="1" applyBorder="1" applyAlignment="1">
      <alignment vertical="center"/>
    </xf>
    <xf numFmtId="178" fontId="29" fillId="0" borderId="15" xfId="3" applyNumberFormat="1" applyFont="1" applyFill="1" applyBorder="1" applyAlignment="1">
      <alignment vertical="center"/>
    </xf>
    <xf numFmtId="178" fontId="29" fillId="0" borderId="16" xfId="3" applyNumberFormat="1" applyFont="1" applyFill="1" applyBorder="1" applyAlignment="1">
      <alignment vertical="center"/>
    </xf>
    <xf numFmtId="180" fontId="29" fillId="0" borderId="17" xfId="3" applyNumberFormat="1" applyFont="1" applyFill="1" applyBorder="1" applyAlignment="1">
      <alignment horizontal="right" vertical="center"/>
    </xf>
    <xf numFmtId="41" fontId="29" fillId="0" borderId="60" xfId="3" applyFont="1" applyFill="1" applyBorder="1" applyAlignment="1">
      <alignment vertical="center"/>
    </xf>
    <xf numFmtId="41" fontId="12" fillId="0" borderId="17" xfId="3" applyFont="1" applyFill="1" applyBorder="1" applyAlignment="1">
      <alignment vertical="center"/>
    </xf>
    <xf numFmtId="178" fontId="12" fillId="7" borderId="5" xfId="3" applyNumberFormat="1" applyFont="1" applyFill="1" applyBorder="1" applyAlignment="1">
      <alignment horizontal="center" vertical="center"/>
    </xf>
    <xf numFmtId="178" fontId="29" fillId="7" borderId="5" xfId="3" applyNumberFormat="1" applyFont="1" applyFill="1" applyBorder="1" applyAlignment="1">
      <alignment vertical="center"/>
    </xf>
    <xf numFmtId="178" fontId="26" fillId="4" borderId="48" xfId="3" applyNumberFormat="1" applyFont="1" applyFill="1" applyBorder="1" applyAlignment="1">
      <alignment vertical="center"/>
    </xf>
    <xf numFmtId="178" fontId="12" fillId="0" borderId="59" xfId="0" applyNumberFormat="1" applyFont="1" applyBorder="1" applyAlignment="1">
      <alignment horizontal="distributed" vertical="center"/>
    </xf>
    <xf numFmtId="178" fontId="12" fillId="0" borderId="59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38" fontId="12" fillId="0" borderId="59" xfId="0" applyNumberFormat="1" applyFont="1" applyBorder="1" applyAlignment="1">
      <alignment horizontal="distributed" vertical="center"/>
    </xf>
    <xf numFmtId="178" fontId="4" fillId="0" borderId="59" xfId="0" applyNumberFormat="1" applyFont="1" applyBorder="1" applyAlignment="1">
      <alignment horizontal="distributed" vertical="center"/>
    </xf>
    <xf numFmtId="38" fontId="12" fillId="0" borderId="59" xfId="0" applyNumberFormat="1" applyFont="1" applyFill="1" applyBorder="1" applyAlignment="1">
      <alignment horizontal="distributed" vertical="center"/>
    </xf>
    <xf numFmtId="38" fontId="12" fillId="0" borderId="0" xfId="0" applyNumberFormat="1" applyFont="1" applyFill="1" applyBorder="1" applyAlignment="1">
      <alignment horizontal="distributed" vertical="center"/>
    </xf>
    <xf numFmtId="38" fontId="12" fillId="6" borderId="59" xfId="0" applyNumberFormat="1" applyFont="1" applyFill="1" applyBorder="1" applyAlignment="1">
      <alignment horizontal="distributed" vertical="center"/>
    </xf>
    <xf numFmtId="38" fontId="12" fillId="6" borderId="0" xfId="0" applyNumberFormat="1" applyFont="1" applyFill="1" applyBorder="1" applyAlignment="1">
      <alignment horizontal="distributed" vertical="center"/>
    </xf>
    <xf numFmtId="178" fontId="4" fillId="0" borderId="59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12" fillId="0" borderId="59" xfId="0" applyFont="1" applyBorder="1"/>
    <xf numFmtId="0" fontId="12" fillId="0" borderId="0" xfId="0" applyFont="1" applyBorder="1"/>
    <xf numFmtId="179" fontId="29" fillId="0" borderId="2" xfId="0" applyNumberFormat="1" applyFont="1" applyBorder="1" applyAlignment="1">
      <alignment vertical="center"/>
    </xf>
    <xf numFmtId="179" fontId="29" fillId="0" borderId="49" xfId="0" applyNumberFormat="1" applyFont="1" applyBorder="1" applyAlignment="1">
      <alignment vertical="center"/>
    </xf>
    <xf numFmtId="179" fontId="29" fillId="0" borderId="0" xfId="0" applyNumberFormat="1" applyFont="1" applyBorder="1" applyAlignment="1">
      <alignment vertical="center"/>
    </xf>
    <xf numFmtId="0" fontId="20" fillId="7" borderId="40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/>
    </xf>
    <xf numFmtId="0" fontId="20" fillId="7" borderId="45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179" fontId="11" fillId="0" borderId="95" xfId="0" applyNumberFormat="1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2" fillId="0" borderId="99" xfId="0" applyFont="1" applyBorder="1" applyAlignment="1">
      <alignment vertical="center"/>
    </xf>
    <xf numFmtId="0" fontId="12" fillId="0" borderId="100" xfId="0" applyFont="1" applyBorder="1" applyAlignment="1">
      <alignment vertical="center"/>
    </xf>
    <xf numFmtId="0" fontId="12" fillId="0" borderId="101" xfId="0" applyFont="1" applyBorder="1" applyAlignment="1">
      <alignment vertical="center"/>
    </xf>
    <xf numFmtId="0" fontId="12" fillId="0" borderId="102" xfId="0" applyFont="1" applyBorder="1" applyAlignment="1">
      <alignment vertical="center"/>
    </xf>
    <xf numFmtId="179" fontId="29" fillId="0" borderId="101" xfId="0" applyNumberFormat="1" applyFont="1" applyBorder="1" applyAlignment="1">
      <alignment vertical="center"/>
    </xf>
    <xf numFmtId="0" fontId="7" fillId="0" borderId="103" xfId="0" applyFont="1" applyBorder="1" applyAlignment="1">
      <alignment vertical="center"/>
    </xf>
    <xf numFmtId="0" fontId="7" fillId="0" borderId="104" xfId="0" applyFont="1" applyBorder="1" applyAlignment="1">
      <alignment vertical="center"/>
    </xf>
    <xf numFmtId="0" fontId="7" fillId="0" borderId="105" xfId="0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0" fontId="7" fillId="0" borderId="107" xfId="0" applyFont="1" applyBorder="1" applyAlignment="1">
      <alignment vertical="center"/>
    </xf>
    <xf numFmtId="0" fontId="7" fillId="0" borderId="108" xfId="0" applyFont="1" applyBorder="1" applyAlignment="1">
      <alignment vertical="center"/>
    </xf>
    <xf numFmtId="0" fontId="7" fillId="0" borderId="109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0" fontId="7" fillId="0" borderId="111" xfId="0" applyFont="1" applyBorder="1" applyAlignment="1">
      <alignment vertical="center"/>
    </xf>
    <xf numFmtId="0" fontId="12" fillId="0" borderId="112" xfId="0" applyFont="1" applyBorder="1" applyAlignment="1">
      <alignment vertical="center"/>
    </xf>
    <xf numFmtId="0" fontId="12" fillId="0" borderId="113" xfId="0" applyFont="1" applyBorder="1" applyAlignment="1">
      <alignment vertical="center"/>
    </xf>
    <xf numFmtId="179" fontId="29" fillId="0" borderId="112" xfId="0" applyNumberFormat="1" applyFont="1" applyBorder="1" applyAlignment="1">
      <alignment vertical="center"/>
    </xf>
    <xf numFmtId="0" fontId="12" fillId="0" borderId="73" xfId="0" applyFont="1" applyBorder="1" applyAlignment="1">
      <alignment vertical="center"/>
    </xf>
    <xf numFmtId="0" fontId="11" fillId="7" borderId="37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 vertical="center"/>
    </xf>
    <xf numFmtId="0" fontId="12" fillId="0" borderId="64" xfId="3" applyNumberFormat="1" applyFont="1" applyFill="1" applyBorder="1" applyAlignment="1">
      <alignment horizontal="center" vertical="center"/>
    </xf>
    <xf numFmtId="0" fontId="12" fillId="0" borderId="79" xfId="3" applyNumberFormat="1" applyFont="1" applyFill="1" applyBorder="1" applyAlignment="1">
      <alignment horizontal="center" vertical="center"/>
    </xf>
    <xf numFmtId="38" fontId="12" fillId="0" borderId="17" xfId="0" applyNumberFormat="1" applyFont="1" applyFill="1" applyBorder="1" applyAlignment="1">
      <alignment horizontal="distributed" vertical="center" indent="1"/>
    </xf>
    <xf numFmtId="38" fontId="12" fillId="0" borderId="19" xfId="0" applyNumberFormat="1" applyFont="1" applyFill="1" applyBorder="1" applyAlignment="1">
      <alignment horizontal="center" vertical="center"/>
    </xf>
    <xf numFmtId="38" fontId="12" fillId="0" borderId="19" xfId="0" applyNumberFormat="1" applyFont="1" applyFill="1" applyBorder="1" applyAlignment="1">
      <alignment horizontal="distributed" vertical="center" indent="1"/>
    </xf>
    <xf numFmtId="38" fontId="12" fillId="0" borderId="18" xfId="0" applyNumberFormat="1" applyFont="1" applyFill="1" applyBorder="1" applyAlignment="1">
      <alignment horizontal="distributed" vertical="center" indent="1"/>
    </xf>
    <xf numFmtId="0" fontId="12" fillId="0" borderId="69" xfId="0" applyNumberFormat="1" applyFont="1" applyFill="1" applyBorder="1" applyAlignment="1">
      <alignment horizontal="center" vertical="center"/>
    </xf>
    <xf numFmtId="0" fontId="12" fillId="0" borderId="68" xfId="0" applyNumberFormat="1" applyFont="1" applyFill="1" applyBorder="1" applyAlignment="1">
      <alignment horizontal="center" vertical="center"/>
    </xf>
    <xf numFmtId="38" fontId="12" fillId="0" borderId="54" xfId="0" applyNumberFormat="1" applyFont="1" applyFill="1" applyBorder="1" applyAlignment="1">
      <alignment horizontal="distributed" vertical="center" indent="1"/>
    </xf>
    <xf numFmtId="0" fontId="12" fillId="0" borderId="73" xfId="0" applyNumberFormat="1" applyFont="1" applyFill="1" applyBorder="1" applyAlignment="1">
      <alignment horizontal="center" vertical="center"/>
    </xf>
    <xf numFmtId="0" fontId="12" fillId="0" borderId="68" xfId="3" applyNumberFormat="1" applyFont="1" applyFill="1" applyBorder="1" applyAlignment="1">
      <alignment horizontal="center" vertical="center"/>
    </xf>
    <xf numFmtId="178" fontId="27" fillId="7" borderId="5" xfId="3" applyNumberFormat="1" applyFont="1" applyFill="1" applyBorder="1" applyAlignment="1">
      <alignment horizontal="center" vertical="center"/>
    </xf>
    <xf numFmtId="178" fontId="27" fillId="7" borderId="3" xfId="3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38" fontId="29" fillId="0" borderId="0" xfId="3" applyNumberFormat="1" applyFont="1" applyFill="1" applyBorder="1" applyAlignment="1">
      <alignment horizontal="center" vertical="center"/>
    </xf>
    <xf numFmtId="41" fontId="12" fillId="0" borderId="20" xfId="3" applyFont="1" applyFill="1" applyBorder="1" applyAlignment="1">
      <alignment vertical="center"/>
    </xf>
    <xf numFmtId="178" fontId="29" fillId="0" borderId="26" xfId="3" applyNumberFormat="1" applyFont="1" applyFill="1" applyBorder="1" applyAlignment="1">
      <alignment vertical="center"/>
    </xf>
    <xf numFmtId="178" fontId="27" fillId="0" borderId="18" xfId="3" applyNumberFormat="1" applyFont="1" applyFill="1" applyBorder="1" applyAlignment="1">
      <alignment vertical="center"/>
    </xf>
    <xf numFmtId="178" fontId="29" fillId="0" borderId="22" xfId="3" applyNumberFormat="1" applyFont="1" applyFill="1" applyBorder="1" applyAlignment="1">
      <alignment vertical="center"/>
    </xf>
    <xf numFmtId="38" fontId="12" fillId="6" borderId="60" xfId="0" applyNumberFormat="1" applyFont="1" applyFill="1" applyBorder="1" applyAlignment="1">
      <alignment horizontal="distributed" vertical="center" indent="1"/>
    </xf>
    <xf numFmtId="38" fontId="12" fillId="6" borderId="53" xfId="0" applyNumberFormat="1" applyFont="1" applyFill="1" applyBorder="1" applyAlignment="1">
      <alignment horizontal="distributed" vertical="center" indent="1"/>
    </xf>
    <xf numFmtId="38" fontId="12" fillId="6" borderId="61" xfId="0" applyNumberFormat="1" applyFont="1" applyFill="1" applyBorder="1" applyAlignment="1">
      <alignment horizontal="distributed" vertical="center" indent="1"/>
    </xf>
    <xf numFmtId="178" fontId="29" fillId="0" borderId="24" xfId="3" applyNumberFormat="1" applyFont="1" applyFill="1" applyBorder="1" applyAlignment="1">
      <alignment vertical="center"/>
    </xf>
    <xf numFmtId="178" fontId="29" fillId="7" borderId="3" xfId="3" applyNumberFormat="1" applyFont="1" applyFill="1" applyBorder="1" applyAlignment="1">
      <alignment horizontal="right" vertical="center"/>
    </xf>
    <xf numFmtId="38" fontId="29" fillId="0" borderId="17" xfId="0" applyNumberFormat="1" applyFont="1" applyFill="1" applyBorder="1" applyAlignment="1">
      <alignment horizontal="left" vertical="center" indent="1"/>
    </xf>
    <xf numFmtId="41" fontId="29" fillId="0" borderId="25" xfId="3" applyFont="1" applyFill="1" applyBorder="1" applyAlignment="1">
      <alignment horizontal="right" vertical="center"/>
    </xf>
    <xf numFmtId="38" fontId="29" fillId="0" borderId="30" xfId="3" applyNumberFormat="1" applyFont="1" applyFill="1" applyBorder="1" applyAlignment="1">
      <alignment horizontal="center" vertical="center"/>
    </xf>
    <xf numFmtId="38" fontId="29" fillId="0" borderId="31" xfId="3" applyNumberFormat="1" applyFont="1" applyFill="1" applyBorder="1" applyAlignment="1">
      <alignment horizontal="center" vertical="center"/>
    </xf>
    <xf numFmtId="38" fontId="29" fillId="0" borderId="32" xfId="3" applyNumberFormat="1" applyFont="1" applyFill="1" applyBorder="1" applyAlignment="1">
      <alignment horizontal="center" vertical="center"/>
    </xf>
    <xf numFmtId="178" fontId="16" fillId="0" borderId="36" xfId="0" applyNumberFormat="1" applyFont="1" applyFill="1" applyBorder="1" applyAlignment="1">
      <alignment horizontal="center" vertical="center"/>
    </xf>
    <xf numFmtId="178" fontId="44" fillId="0" borderId="26" xfId="0" applyNumberFormat="1" applyFont="1" applyFill="1" applyBorder="1" applyAlignment="1">
      <alignment vertical="center"/>
    </xf>
    <xf numFmtId="178" fontId="44" fillId="0" borderId="19" xfId="0" applyNumberFormat="1" applyFont="1" applyFill="1" applyBorder="1" applyAlignment="1">
      <alignment vertical="center"/>
    </xf>
    <xf numFmtId="178" fontId="44" fillId="0" borderId="22" xfId="0" applyNumberFormat="1" applyFont="1" applyFill="1" applyBorder="1" applyAlignment="1">
      <alignment vertical="center"/>
    </xf>
    <xf numFmtId="178" fontId="44" fillId="0" borderId="20" xfId="0" applyNumberFormat="1" applyFont="1" applyFill="1" applyBorder="1" applyAlignment="1">
      <alignment vertical="center"/>
    </xf>
    <xf numFmtId="38" fontId="29" fillId="0" borderId="13" xfId="3" applyNumberFormat="1" applyFont="1" applyFill="1" applyBorder="1" applyAlignment="1">
      <alignment horizontal="center" vertical="center"/>
    </xf>
    <xf numFmtId="38" fontId="29" fillId="0" borderId="52" xfId="3" applyNumberFormat="1" applyFont="1" applyFill="1" applyBorder="1" applyAlignment="1">
      <alignment horizontal="center" vertical="center"/>
    </xf>
    <xf numFmtId="38" fontId="29" fillId="0" borderId="2" xfId="3" applyNumberFormat="1" applyFont="1" applyFill="1" applyBorder="1" applyAlignment="1">
      <alignment horizontal="center" vertical="center"/>
    </xf>
    <xf numFmtId="38" fontId="12" fillId="0" borderId="33" xfId="3" applyNumberFormat="1" applyFont="1" applyFill="1" applyBorder="1" applyAlignment="1">
      <alignment horizontal="center" vertical="center"/>
    </xf>
    <xf numFmtId="0" fontId="29" fillId="0" borderId="19" xfId="3" applyNumberFormat="1" applyFont="1" applyFill="1" applyBorder="1" applyAlignment="1">
      <alignment horizontal="center" vertical="center"/>
    </xf>
    <xf numFmtId="0" fontId="29" fillId="0" borderId="23" xfId="3" applyNumberFormat="1" applyFont="1" applyFill="1" applyBorder="1" applyAlignment="1">
      <alignment horizontal="center" vertical="center"/>
    </xf>
    <xf numFmtId="0" fontId="29" fillId="0" borderId="18" xfId="3" applyNumberFormat="1" applyFont="1" applyFill="1" applyBorder="1" applyAlignment="1">
      <alignment horizontal="center" vertical="center"/>
    </xf>
    <xf numFmtId="0" fontId="29" fillId="0" borderId="25" xfId="3" applyNumberFormat="1" applyFont="1" applyFill="1" applyBorder="1" applyAlignment="1">
      <alignment horizontal="center" vertical="center"/>
    </xf>
    <xf numFmtId="0" fontId="29" fillId="0" borderId="22" xfId="3" applyNumberFormat="1" applyFont="1" applyFill="1" applyBorder="1" applyAlignment="1">
      <alignment horizontal="center" vertical="center"/>
    </xf>
    <xf numFmtId="0" fontId="29" fillId="0" borderId="3" xfId="3" applyNumberFormat="1" applyFont="1" applyFill="1" applyBorder="1" applyAlignment="1">
      <alignment horizontal="center" vertical="center"/>
    </xf>
    <xf numFmtId="0" fontId="29" fillId="0" borderId="20" xfId="3" applyNumberFormat="1" applyFont="1" applyFill="1" applyBorder="1" applyAlignment="1">
      <alignment horizontal="center" vertical="center"/>
    </xf>
    <xf numFmtId="38" fontId="29" fillId="0" borderId="53" xfId="3" applyNumberFormat="1" applyFont="1" applyFill="1" applyBorder="1" applyAlignment="1">
      <alignment horizontal="center" vertical="center"/>
    </xf>
    <xf numFmtId="38" fontId="29" fillId="0" borderId="33" xfId="3" applyNumberFormat="1" applyFont="1" applyFill="1" applyBorder="1" applyAlignment="1">
      <alignment horizontal="center" vertical="center"/>
    </xf>
    <xf numFmtId="0" fontId="29" fillId="0" borderId="33" xfId="3" applyNumberFormat="1" applyFont="1" applyFill="1" applyBorder="1" applyAlignment="1">
      <alignment horizontal="center" vertical="center"/>
    </xf>
    <xf numFmtId="0" fontId="29" fillId="0" borderId="34" xfId="3" applyNumberFormat="1" applyFont="1" applyFill="1" applyBorder="1" applyAlignment="1">
      <alignment horizontal="center" vertical="center"/>
    </xf>
    <xf numFmtId="0" fontId="29" fillId="0" borderId="35" xfId="3" applyNumberFormat="1" applyFont="1" applyFill="1" applyBorder="1" applyAlignment="1">
      <alignment horizontal="center" vertical="center"/>
    </xf>
    <xf numFmtId="0" fontId="29" fillId="0" borderId="36" xfId="3" applyNumberFormat="1" applyFont="1" applyFill="1" applyBorder="1" applyAlignment="1">
      <alignment horizontal="center" vertical="center"/>
    </xf>
    <xf numFmtId="38" fontId="12" fillId="7" borderId="3" xfId="0" applyNumberFormat="1" applyFont="1" applyFill="1" applyBorder="1" applyAlignment="1">
      <alignment horizontal="center" vertical="center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/>
    </xf>
    <xf numFmtId="38" fontId="29" fillId="0" borderId="65" xfId="3" applyNumberFormat="1" applyFont="1" applyFill="1" applyBorder="1" applyAlignment="1">
      <alignment horizontal="center" vertical="center"/>
    </xf>
    <xf numFmtId="38" fontId="29" fillId="0" borderId="69" xfId="3" applyNumberFormat="1" applyFont="1" applyFill="1" applyBorder="1" applyAlignment="1">
      <alignment horizontal="center" vertical="center"/>
    </xf>
    <xf numFmtId="38" fontId="29" fillId="0" borderId="74" xfId="3" applyNumberFormat="1" applyFont="1" applyFill="1" applyBorder="1" applyAlignment="1">
      <alignment horizontal="center" vertical="center"/>
    </xf>
    <xf numFmtId="38" fontId="29" fillId="0" borderId="114" xfId="3" applyNumberFormat="1" applyFont="1" applyFill="1" applyBorder="1" applyAlignment="1">
      <alignment horizontal="center" vertical="center"/>
    </xf>
    <xf numFmtId="38" fontId="29" fillId="0" borderId="91" xfId="3" applyNumberFormat="1" applyFont="1" applyFill="1" applyBorder="1" applyAlignment="1">
      <alignment horizontal="center" vertical="center"/>
    </xf>
    <xf numFmtId="38" fontId="29" fillId="0" borderId="115" xfId="3" applyNumberFormat="1" applyFont="1" applyFill="1" applyBorder="1" applyAlignment="1">
      <alignment horizontal="center" vertical="center"/>
    </xf>
    <xf numFmtId="178" fontId="29" fillId="0" borderId="34" xfId="3" applyNumberFormat="1" applyFont="1" applyFill="1" applyBorder="1" applyAlignment="1">
      <alignment vertical="center"/>
    </xf>
    <xf numFmtId="178" fontId="29" fillId="0" borderId="35" xfId="3" applyNumberFormat="1" applyFont="1" applyFill="1" applyBorder="1" applyAlignment="1">
      <alignment vertical="center"/>
    </xf>
    <xf numFmtId="178" fontId="29" fillId="0" borderId="61" xfId="3" applyNumberFormat="1" applyFont="1" applyFill="1" applyBorder="1" applyAlignment="1">
      <alignment vertical="center"/>
    </xf>
    <xf numFmtId="38" fontId="12" fillId="0" borderId="19" xfId="0" applyNumberFormat="1" applyFont="1" applyBorder="1" applyAlignment="1">
      <alignment horizontal="distributed" vertical="center"/>
    </xf>
    <xf numFmtId="38" fontId="29" fillId="0" borderId="116" xfId="3" applyNumberFormat="1" applyFont="1" applyFill="1" applyBorder="1" applyAlignment="1">
      <alignment horizontal="center" vertical="center"/>
    </xf>
    <xf numFmtId="38" fontId="12" fillId="0" borderId="22" xfId="0" applyNumberFormat="1" applyFont="1" applyBorder="1" applyAlignment="1">
      <alignment horizontal="distributed" vertical="center"/>
    </xf>
    <xf numFmtId="178" fontId="29" fillId="0" borderId="55" xfId="3" applyNumberFormat="1" applyFont="1" applyFill="1" applyBorder="1" applyAlignment="1">
      <alignment vertical="center"/>
    </xf>
    <xf numFmtId="38" fontId="12" fillId="0" borderId="18" xfId="0" applyNumberFormat="1" applyFont="1" applyBorder="1" applyAlignment="1">
      <alignment horizontal="distributed" vertical="center"/>
    </xf>
    <xf numFmtId="178" fontId="29" fillId="0" borderId="36" xfId="3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/>
    </xf>
    <xf numFmtId="178" fontId="29" fillId="7" borderId="3" xfId="0" applyNumberFormat="1" applyFont="1" applyFill="1" applyBorder="1" applyAlignment="1">
      <alignment vertical="center"/>
    </xf>
    <xf numFmtId="38" fontId="12" fillId="0" borderId="18" xfId="0" applyNumberFormat="1" applyFont="1" applyFill="1" applyBorder="1" applyAlignment="1">
      <alignment horizontal="center" vertical="center"/>
    </xf>
    <xf numFmtId="38" fontId="12" fillId="0" borderId="65" xfId="0" applyNumberFormat="1" applyFont="1" applyFill="1" applyBorder="1" applyAlignment="1">
      <alignment horizontal="center" vertical="center"/>
    </xf>
    <xf numFmtId="38" fontId="12" fillId="0" borderId="69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38" fontId="29" fillId="0" borderId="118" xfId="3" applyNumberFormat="1" applyFont="1" applyFill="1" applyBorder="1" applyAlignment="1">
      <alignment horizontal="center" vertical="center"/>
    </xf>
    <xf numFmtId="9" fontId="12" fillId="0" borderId="53" xfId="0" applyNumberFormat="1" applyFont="1" applyFill="1" applyBorder="1" applyAlignment="1">
      <alignment horizontal="center" vertical="center"/>
    </xf>
    <xf numFmtId="9" fontId="12" fillId="0" borderId="24" xfId="0" applyNumberFormat="1" applyFont="1" applyFill="1" applyBorder="1" applyAlignment="1">
      <alignment horizontal="center" vertical="center"/>
    </xf>
    <xf numFmtId="41" fontId="12" fillId="0" borderId="24" xfId="3" applyFont="1" applyFill="1" applyBorder="1" applyAlignment="1">
      <alignment horizontal="right" vertical="center"/>
    </xf>
    <xf numFmtId="41" fontId="12" fillId="0" borderId="60" xfId="3" applyFont="1" applyFill="1" applyBorder="1" applyAlignment="1">
      <alignment vertical="center"/>
    </xf>
    <xf numFmtId="178" fontId="28" fillId="0" borderId="24" xfId="0" applyNumberFormat="1" applyFont="1" applyFill="1" applyBorder="1" applyAlignment="1">
      <alignment vertical="center"/>
    </xf>
    <xf numFmtId="178" fontId="29" fillId="0" borderId="54" xfId="3" applyNumberFormat="1" applyFont="1" applyFill="1" applyBorder="1" applyAlignment="1">
      <alignment vertical="center"/>
    </xf>
    <xf numFmtId="38" fontId="29" fillId="0" borderId="119" xfId="3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41" fontId="12" fillId="0" borderId="18" xfId="3" applyFont="1" applyFill="1" applyBorder="1" applyAlignment="1">
      <alignment horizontal="center" vertical="center"/>
    </xf>
    <xf numFmtId="180" fontId="12" fillId="0" borderId="19" xfId="3" applyNumberFormat="1" applyFont="1" applyFill="1" applyBorder="1" applyAlignment="1">
      <alignment horizontal="right" vertical="center"/>
    </xf>
    <xf numFmtId="38" fontId="29" fillId="0" borderId="120" xfId="3" applyNumberFormat="1" applyFont="1" applyFill="1" applyBorder="1" applyAlignment="1">
      <alignment horizontal="center" vertical="center"/>
    </xf>
    <xf numFmtId="41" fontId="12" fillId="0" borderId="54" xfId="3" applyFont="1" applyFill="1" applyBorder="1" applyAlignment="1">
      <alignment horizontal="right" vertical="center"/>
    </xf>
    <xf numFmtId="0" fontId="29" fillId="0" borderId="24" xfId="3" applyNumberFormat="1" applyFont="1" applyFill="1" applyBorder="1" applyAlignment="1">
      <alignment horizontal="center" vertical="center"/>
    </xf>
    <xf numFmtId="0" fontId="46" fillId="0" borderId="68" xfId="3" applyNumberFormat="1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41" fontId="29" fillId="0" borderId="15" xfId="3" applyFont="1" applyFill="1" applyBorder="1" applyAlignment="1">
      <alignment horizontal="right" vertical="center"/>
    </xf>
    <xf numFmtId="41" fontId="29" fillId="0" borderId="17" xfId="3" applyFont="1" applyFill="1" applyBorder="1" applyAlignment="1">
      <alignment horizontal="right" vertical="center"/>
    </xf>
    <xf numFmtId="41" fontId="29" fillId="0" borderId="16" xfId="3" applyFont="1" applyFill="1" applyBorder="1" applyAlignment="1">
      <alignment horizontal="right" vertical="center"/>
    </xf>
    <xf numFmtId="41" fontId="29" fillId="0" borderId="54" xfId="3" applyFont="1" applyFill="1" applyBorder="1" applyAlignment="1">
      <alignment horizontal="right" vertical="center"/>
    </xf>
    <xf numFmtId="38" fontId="29" fillId="7" borderId="3" xfId="3" applyNumberFormat="1" applyFont="1" applyFill="1" applyBorder="1" applyAlignment="1">
      <alignment horizontal="center" vertical="center"/>
    </xf>
    <xf numFmtId="41" fontId="29" fillId="0" borderId="59" xfId="3" applyFont="1" applyFill="1" applyBorder="1" applyAlignment="1">
      <alignment horizontal="right" vertical="center"/>
    </xf>
    <xf numFmtId="41" fontId="29" fillId="0" borderId="5" xfId="3" applyFont="1" applyFill="1" applyBorder="1" applyAlignment="1">
      <alignment horizontal="right" vertical="center"/>
    </xf>
    <xf numFmtId="41" fontId="29" fillId="0" borderId="60" xfId="3" applyFont="1" applyFill="1" applyBorder="1" applyAlignment="1">
      <alignment horizontal="right" vertical="center"/>
    </xf>
    <xf numFmtId="41" fontId="29" fillId="0" borderId="19" xfId="3" applyFont="1" applyFill="1" applyBorder="1" applyAlignment="1">
      <alignment horizontal="right" vertical="center"/>
    </xf>
    <xf numFmtId="38" fontId="29" fillId="7" borderId="33" xfId="0" applyNumberFormat="1" applyFont="1" applyFill="1" applyBorder="1" applyAlignment="1">
      <alignment horizontal="center" vertical="center"/>
    </xf>
    <xf numFmtId="178" fontId="16" fillId="0" borderId="34" xfId="0" applyNumberFormat="1" applyFont="1" applyFill="1" applyBorder="1" applyAlignment="1">
      <alignment horizontal="center" vertical="center"/>
    </xf>
    <xf numFmtId="178" fontId="16" fillId="0" borderId="35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Alignment="1">
      <alignment horizontal="distributed" vertical="center"/>
    </xf>
    <xf numFmtId="0" fontId="12" fillId="0" borderId="86" xfId="0" applyNumberFormat="1" applyFont="1" applyFill="1" applyBorder="1" applyAlignment="1">
      <alignment horizontal="center" vertical="center"/>
    </xf>
    <xf numFmtId="0" fontId="12" fillId="0" borderId="88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38" fontId="11" fillId="0" borderId="18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distributed" vertical="center"/>
    </xf>
    <xf numFmtId="0" fontId="12" fillId="0" borderId="30" xfId="0" applyFont="1" applyBorder="1" applyAlignment="1">
      <alignment horizontal="left" vertical="center"/>
    </xf>
    <xf numFmtId="179" fontId="12" fillId="0" borderId="30" xfId="0" applyNumberFormat="1" applyFont="1" applyBorder="1" applyAlignment="1">
      <alignment horizontal="left" vertical="center"/>
    </xf>
    <xf numFmtId="0" fontId="12" fillId="0" borderId="32" xfId="0" applyFont="1" applyBorder="1" applyAlignment="1">
      <alignment horizontal="distributed" vertical="center"/>
    </xf>
    <xf numFmtId="0" fontId="12" fillId="0" borderId="32" xfId="0" applyFont="1" applyBorder="1" applyAlignment="1">
      <alignment horizontal="left" vertical="center"/>
    </xf>
    <xf numFmtId="179" fontId="12" fillId="0" borderId="32" xfId="0" applyNumberFormat="1" applyFont="1" applyBorder="1" applyAlignment="1">
      <alignment horizontal="left" vertical="center"/>
    </xf>
    <xf numFmtId="0" fontId="12" fillId="0" borderId="31" xfId="0" applyFont="1" applyBorder="1" applyAlignment="1">
      <alignment horizontal="distributed" vertical="center"/>
    </xf>
    <xf numFmtId="179" fontId="12" fillId="0" borderId="32" xfId="0" applyNumberFormat="1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179" fontId="11" fillId="0" borderId="2" xfId="0" applyNumberFormat="1" applyFont="1" applyBorder="1" applyAlignment="1">
      <alignment horizontal="distributed" vertical="center"/>
    </xf>
    <xf numFmtId="0" fontId="43" fillId="0" borderId="2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179" fontId="12" fillId="0" borderId="31" xfId="0" applyNumberFormat="1" applyFont="1" applyBorder="1" applyAlignment="1">
      <alignment horizontal="distributed" vertical="center"/>
    </xf>
    <xf numFmtId="179" fontId="12" fillId="0" borderId="30" xfId="0" applyNumberFormat="1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 indent="1"/>
    </xf>
    <xf numFmtId="0" fontId="12" fillId="0" borderId="68" xfId="0" applyFont="1" applyBorder="1" applyAlignment="1">
      <alignment horizontal="distributed" vertical="center" indent="1"/>
    </xf>
    <xf numFmtId="0" fontId="12" fillId="0" borderId="3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21" fillId="0" borderId="69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1" fillId="0" borderId="68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distributed" vertical="center" indent="1"/>
    </xf>
    <xf numFmtId="0" fontId="12" fillId="0" borderId="73" xfId="0" applyFont="1" applyBorder="1" applyAlignment="1">
      <alignment horizontal="distributed" vertical="center" indent="1"/>
    </xf>
    <xf numFmtId="0" fontId="12" fillId="0" borderId="3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21" fillId="0" borderId="74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1" fillId="0" borderId="7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1" fillId="0" borderId="65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6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indent="1"/>
    </xf>
    <xf numFmtId="0" fontId="12" fillId="0" borderId="71" xfId="0" applyFont="1" applyBorder="1" applyAlignment="1">
      <alignment horizontal="distributed" vertical="center" indent="1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distributed" vertical="center"/>
    </xf>
    <xf numFmtId="0" fontId="12" fillId="0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9" fontId="29" fillId="0" borderId="41" xfId="0" applyNumberFormat="1" applyFont="1" applyBorder="1" applyAlignment="1">
      <alignment horizontal="right" vertical="center"/>
    </xf>
    <xf numFmtId="179" fontId="29" fillId="0" borderId="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179" fontId="29" fillId="0" borderId="50" xfId="0" applyNumberFormat="1" applyFont="1" applyBorder="1" applyAlignment="1">
      <alignment horizontal="right" vertical="center"/>
    </xf>
    <xf numFmtId="179" fontId="29" fillId="0" borderId="49" xfId="0" applyNumberFormat="1" applyFont="1" applyBorder="1" applyAlignment="1">
      <alignment horizontal="right" vertical="center"/>
    </xf>
    <xf numFmtId="0" fontId="15" fillId="0" borderId="112" xfId="0" applyFont="1" applyBorder="1" applyAlignment="1">
      <alignment horizontal="center" vertical="center" justifyLastLine="1"/>
    </xf>
    <xf numFmtId="179" fontId="29" fillId="0" borderId="51" xfId="0" applyNumberFormat="1" applyFont="1" applyBorder="1" applyAlignment="1">
      <alignment horizontal="right" vertical="center"/>
    </xf>
    <xf numFmtId="179" fontId="29" fillId="0" borderId="0" xfId="0" applyNumberFormat="1" applyFont="1" applyBorder="1" applyAlignment="1">
      <alignment horizontal="right" vertical="center"/>
    </xf>
    <xf numFmtId="179" fontId="29" fillId="0" borderId="113" xfId="0" applyNumberFormat="1" applyFont="1" applyBorder="1" applyAlignment="1">
      <alignment horizontal="right" vertical="center"/>
    </xf>
    <xf numFmtId="179" fontId="29" fillId="0" borderId="112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shrinkToFit="1"/>
    </xf>
    <xf numFmtId="0" fontId="12" fillId="7" borderId="39" xfId="0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distributed" vertical="center" indent="2"/>
    </xf>
    <xf numFmtId="0" fontId="12" fillId="7" borderId="2" xfId="0" applyFont="1" applyFill="1" applyBorder="1" applyAlignment="1">
      <alignment horizontal="center" vertical="center"/>
    </xf>
    <xf numFmtId="0" fontId="12" fillId="7" borderId="13" xfId="0" applyNumberFormat="1" applyFont="1" applyFill="1" applyBorder="1" applyAlignment="1">
      <alignment horizontal="center" vertical="center"/>
    </xf>
    <xf numFmtId="0" fontId="11" fillId="0" borderId="101" xfId="0" applyFont="1" applyBorder="1" applyAlignment="1">
      <alignment horizontal="distributed" vertical="center"/>
    </xf>
    <xf numFmtId="0" fontId="12" fillId="7" borderId="27" xfId="0" applyFont="1" applyFill="1" applyBorder="1" applyAlignment="1">
      <alignment horizontal="distributed" vertical="center" indent="2"/>
    </xf>
    <xf numFmtId="0" fontId="22" fillId="7" borderId="2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distributed" vertical="center" indent="2"/>
    </xf>
    <xf numFmtId="14" fontId="12" fillId="7" borderId="44" xfId="0" applyNumberFormat="1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distributed" vertical="center" indent="2"/>
    </xf>
    <xf numFmtId="0" fontId="12" fillId="7" borderId="44" xfId="0" applyNumberFormat="1" applyFont="1" applyFill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 indent="1"/>
    </xf>
    <xf numFmtId="0" fontId="12" fillId="0" borderId="63" xfId="0" applyFont="1" applyBorder="1" applyAlignment="1">
      <alignment horizontal="distributed" vertical="center" indent="1"/>
    </xf>
    <xf numFmtId="0" fontId="12" fillId="0" borderId="3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30" xfId="0" applyFont="1" applyBorder="1" applyAlignment="1">
      <alignment horizontal="distributed" vertical="center" indent="1"/>
    </xf>
    <xf numFmtId="0" fontId="12" fillId="0" borderId="64" xfId="0" applyFont="1" applyBorder="1" applyAlignment="1">
      <alignment horizontal="distributed" vertical="center" indent="1"/>
    </xf>
    <xf numFmtId="0" fontId="40" fillId="0" borderId="14" xfId="0" applyFont="1" applyBorder="1" applyAlignment="1">
      <alignment horizontal="center" vertical="top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179" fontId="11" fillId="0" borderId="96" xfId="0" applyNumberFormat="1" applyFont="1" applyBorder="1" applyAlignment="1">
      <alignment horizontal="center" vertical="center"/>
    </xf>
    <xf numFmtId="179" fontId="11" fillId="0" borderId="95" xfId="0" applyNumberFormat="1" applyFont="1" applyBorder="1" applyAlignment="1">
      <alignment horizontal="center" vertical="center"/>
    </xf>
    <xf numFmtId="179" fontId="29" fillId="0" borderId="102" xfId="0" applyNumberFormat="1" applyFont="1" applyBorder="1" applyAlignment="1">
      <alignment horizontal="right" vertical="center"/>
    </xf>
    <xf numFmtId="179" fontId="29" fillId="0" borderId="101" xfId="0" applyNumberFormat="1" applyFont="1" applyBorder="1" applyAlignment="1">
      <alignment horizontal="right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7" borderId="39" xfId="0" applyFont="1" applyFill="1" applyBorder="1" applyAlignment="1">
      <alignment horizontal="distributed" vertical="center" indent="2"/>
    </xf>
    <xf numFmtId="0" fontId="12" fillId="7" borderId="39" xfId="0" applyFont="1" applyFill="1" applyBorder="1" applyAlignment="1">
      <alignment horizontal="center" vertical="center"/>
    </xf>
    <xf numFmtId="38" fontId="12" fillId="0" borderId="27" xfId="0" applyNumberFormat="1" applyFont="1" applyFill="1" applyBorder="1" applyAlignment="1">
      <alignment horizontal="center" vertical="center"/>
    </xf>
    <xf numFmtId="38" fontId="12" fillId="0" borderId="28" xfId="0" applyNumberFormat="1" applyFont="1" applyFill="1" applyBorder="1" applyAlignment="1">
      <alignment horizontal="center" vertical="center"/>
    </xf>
    <xf numFmtId="178" fontId="29" fillId="0" borderId="20" xfId="0" applyNumberFormat="1" applyFont="1" applyFill="1" applyBorder="1" applyAlignment="1">
      <alignment horizontal="distributed" vertical="center" indent="1"/>
    </xf>
    <xf numFmtId="178" fontId="29" fillId="0" borderId="16" xfId="3" applyNumberFormat="1" applyFont="1" applyFill="1" applyBorder="1" applyAlignment="1">
      <alignment horizontal="right" vertical="center"/>
    </xf>
    <xf numFmtId="178" fontId="29" fillId="0" borderId="32" xfId="3" applyNumberFormat="1" applyFont="1" applyFill="1" applyBorder="1" applyAlignment="1">
      <alignment horizontal="right" vertical="center"/>
    </xf>
    <xf numFmtId="38" fontId="12" fillId="0" borderId="48" xfId="0" applyNumberFormat="1" applyFont="1" applyFill="1" applyBorder="1" applyAlignment="1">
      <alignment horizontal="distributed" vertical="center" indent="1"/>
    </xf>
    <xf numFmtId="38" fontId="12" fillId="0" borderId="28" xfId="0" applyNumberFormat="1" applyFont="1" applyFill="1" applyBorder="1" applyAlignment="1">
      <alignment horizontal="distributed" vertical="center" indent="1"/>
    </xf>
    <xf numFmtId="38" fontId="12" fillId="0" borderId="59" xfId="0" applyNumberFormat="1" applyFont="1" applyFill="1" applyBorder="1" applyAlignment="1">
      <alignment horizontal="distributed" vertical="center" indent="1"/>
    </xf>
    <xf numFmtId="38" fontId="12" fillId="0" borderId="21" xfId="0" applyNumberFormat="1" applyFont="1" applyFill="1" applyBorder="1" applyAlignment="1">
      <alignment horizontal="distributed" vertical="center" indent="1"/>
    </xf>
    <xf numFmtId="38" fontId="12" fillId="0" borderId="47" xfId="0" applyNumberFormat="1" applyFont="1" applyFill="1" applyBorder="1" applyAlignment="1">
      <alignment horizontal="distributed" vertical="center" indent="1"/>
    </xf>
    <xf numFmtId="38" fontId="12" fillId="0" borderId="46" xfId="0" applyNumberFormat="1" applyFont="1" applyFill="1" applyBorder="1" applyAlignment="1">
      <alignment horizontal="distributed" vertical="center" indent="1"/>
    </xf>
    <xf numFmtId="38" fontId="12" fillId="6" borderId="17" xfId="0" applyNumberFormat="1" applyFont="1" applyFill="1" applyBorder="1" applyAlignment="1">
      <alignment horizontal="distributed" vertical="center" indent="1"/>
    </xf>
    <xf numFmtId="38" fontId="12" fillId="6" borderId="31" xfId="0" applyNumberFormat="1" applyFont="1" applyFill="1" applyBorder="1" applyAlignment="1">
      <alignment horizontal="distributed" vertical="center" indent="1"/>
    </xf>
    <xf numFmtId="38" fontId="12" fillId="6" borderId="35" xfId="0" applyNumberFormat="1" applyFont="1" applyFill="1" applyBorder="1" applyAlignment="1">
      <alignment horizontal="distributed" vertical="center" indent="1"/>
    </xf>
    <xf numFmtId="38" fontId="12" fillId="0" borderId="17" xfId="3" applyNumberFormat="1" applyFont="1" applyFill="1" applyBorder="1" applyAlignment="1">
      <alignment horizontal="right" vertical="center"/>
    </xf>
    <xf numFmtId="38" fontId="12" fillId="0" borderId="31" xfId="3" applyNumberFormat="1" applyFont="1" applyFill="1" applyBorder="1" applyAlignment="1">
      <alignment horizontal="right" vertical="center"/>
    </xf>
    <xf numFmtId="38" fontId="12" fillId="0" borderId="68" xfId="3" applyNumberFormat="1" applyFont="1" applyFill="1" applyBorder="1" applyAlignment="1">
      <alignment horizontal="right" vertical="center"/>
    </xf>
    <xf numFmtId="178" fontId="29" fillId="0" borderId="19" xfId="0" applyNumberFormat="1" applyFont="1" applyFill="1" applyBorder="1" applyAlignment="1">
      <alignment horizontal="distributed" vertical="center" indent="1"/>
    </xf>
    <xf numFmtId="178" fontId="29" fillId="0" borderId="17" xfId="3" applyNumberFormat="1" applyFont="1" applyFill="1" applyBorder="1" applyAlignment="1">
      <alignment horizontal="right" vertical="center"/>
    </xf>
    <xf numFmtId="178" fontId="29" fillId="0" borderId="31" xfId="3" applyNumberFormat="1" applyFont="1" applyFill="1" applyBorder="1" applyAlignment="1">
      <alignment horizontal="right" vertical="center"/>
    </xf>
    <xf numFmtId="38" fontId="12" fillId="7" borderId="2" xfId="0" applyNumberFormat="1" applyFont="1" applyFill="1" applyBorder="1" applyAlignment="1">
      <alignment horizontal="center" vertical="center"/>
    </xf>
    <xf numFmtId="38" fontId="12" fillId="7" borderId="33" xfId="0" applyNumberFormat="1" applyFont="1" applyFill="1" applyBorder="1" applyAlignment="1">
      <alignment horizontal="center" vertical="center"/>
    </xf>
    <xf numFmtId="38" fontId="11" fillId="7" borderId="5" xfId="0" applyNumberFormat="1" applyFont="1" applyFill="1" applyBorder="1" applyAlignment="1">
      <alignment horizontal="center" vertical="center"/>
    </xf>
    <xf numFmtId="38" fontId="11" fillId="7" borderId="2" xfId="0" applyNumberFormat="1" applyFont="1" applyFill="1" applyBorder="1" applyAlignment="1">
      <alignment horizontal="center" vertical="center"/>
    </xf>
    <xf numFmtId="38" fontId="11" fillId="7" borderId="33" xfId="0" applyNumberFormat="1" applyFont="1" applyFill="1" applyBorder="1" applyAlignment="1">
      <alignment horizontal="center" vertical="center"/>
    </xf>
    <xf numFmtId="38" fontId="12" fillId="0" borderId="27" xfId="0" applyNumberFormat="1" applyFont="1" applyFill="1" applyBorder="1" applyAlignment="1">
      <alignment horizontal="center" vertical="center" justifyLastLine="1"/>
    </xf>
    <xf numFmtId="38" fontId="12" fillId="0" borderId="28" xfId="0" applyNumberFormat="1" applyFont="1" applyFill="1" applyBorder="1" applyAlignment="1">
      <alignment horizontal="center" vertical="center" justifyLastLine="1"/>
    </xf>
    <xf numFmtId="38" fontId="12" fillId="0" borderId="16" xfId="0" applyNumberFormat="1" applyFont="1" applyFill="1" applyBorder="1" applyAlignment="1">
      <alignment vertical="center"/>
    </xf>
    <xf numFmtId="38" fontId="12" fillId="0" borderId="32" xfId="0" applyNumberFormat="1" applyFont="1" applyFill="1" applyBorder="1" applyAlignment="1">
      <alignment vertical="center"/>
    </xf>
    <xf numFmtId="38" fontId="12" fillId="0" borderId="36" xfId="0" applyNumberFormat="1" applyFont="1" applyFill="1" applyBorder="1" applyAlignment="1">
      <alignment vertical="center"/>
    </xf>
    <xf numFmtId="41" fontId="29" fillId="0" borderId="16" xfId="3" applyFont="1" applyFill="1" applyBorder="1" applyAlignment="1">
      <alignment horizontal="center" vertical="center"/>
    </xf>
    <xf numFmtId="41" fontId="29" fillId="0" borderId="32" xfId="3" applyFont="1" applyFill="1" applyBorder="1" applyAlignment="1">
      <alignment horizontal="center" vertical="center"/>
    </xf>
    <xf numFmtId="38" fontId="12" fillId="0" borderId="15" xfId="0" applyNumberFormat="1" applyFont="1" applyFill="1" applyBorder="1" applyAlignment="1">
      <alignment horizontal="distributed" vertical="center" indent="1"/>
    </xf>
    <xf numFmtId="38" fontId="12" fillId="0" borderId="34" xfId="0" applyNumberFormat="1" applyFont="1" applyFill="1" applyBorder="1" applyAlignment="1">
      <alignment horizontal="distributed" vertical="center" indent="1"/>
    </xf>
    <xf numFmtId="38" fontId="12" fillId="0" borderId="17" xfId="0" applyNumberFormat="1" applyFont="1" applyFill="1" applyBorder="1" applyAlignment="1">
      <alignment horizontal="distributed" vertical="center" indent="1"/>
    </xf>
    <xf numFmtId="38" fontId="12" fillId="0" borderId="35" xfId="0" applyNumberFormat="1" applyFont="1" applyFill="1" applyBorder="1" applyAlignment="1">
      <alignment horizontal="distributed" vertical="center" indent="1"/>
    </xf>
    <xf numFmtId="38" fontId="12" fillId="0" borderId="16" xfId="0" applyNumberFormat="1" applyFont="1" applyFill="1" applyBorder="1" applyAlignment="1">
      <alignment horizontal="distributed" vertical="center" indent="1"/>
    </xf>
    <xf numFmtId="38" fontId="12" fillId="0" borderId="36" xfId="0" applyNumberFormat="1" applyFont="1" applyFill="1" applyBorder="1" applyAlignment="1">
      <alignment horizontal="distributed" vertical="center" indent="1"/>
    </xf>
    <xf numFmtId="178" fontId="28" fillId="0" borderId="0" xfId="0" applyNumberFormat="1" applyFont="1" applyFill="1" applyBorder="1" applyAlignment="1">
      <alignment horizontal="center" vertical="center"/>
    </xf>
    <xf numFmtId="178" fontId="28" fillId="0" borderId="21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horizontal="center" vertical="center" justifyLastLine="1"/>
    </xf>
    <xf numFmtId="38" fontId="12" fillId="0" borderId="21" xfId="0" applyNumberFormat="1" applyFont="1" applyFill="1" applyBorder="1" applyAlignment="1">
      <alignment horizontal="center" vertical="center" justifyLastLine="1"/>
    </xf>
    <xf numFmtId="38" fontId="29" fillId="7" borderId="5" xfId="3" applyNumberFormat="1" applyFont="1" applyFill="1" applyBorder="1" applyAlignment="1">
      <alignment horizontal="center" vertical="center"/>
    </xf>
    <xf numFmtId="38" fontId="29" fillId="7" borderId="2" xfId="3" applyNumberFormat="1" applyFont="1" applyFill="1" applyBorder="1" applyAlignment="1">
      <alignment horizontal="center" vertical="center"/>
    </xf>
    <xf numFmtId="38" fontId="29" fillId="7" borderId="33" xfId="3" applyNumberFormat="1" applyFont="1" applyFill="1" applyBorder="1" applyAlignment="1">
      <alignment horizontal="center" vertical="center"/>
    </xf>
    <xf numFmtId="38" fontId="29" fillId="0" borderId="17" xfId="0" applyNumberFormat="1" applyFont="1" applyFill="1" applyBorder="1" applyAlignment="1">
      <alignment horizontal="distributed" vertical="center" indent="1"/>
    </xf>
    <xf numFmtId="38" fontId="29" fillId="0" borderId="31" xfId="0" applyNumberFormat="1" applyFont="1" applyFill="1" applyBorder="1" applyAlignment="1">
      <alignment horizontal="distributed" vertical="center" indent="1"/>
    </xf>
    <xf numFmtId="38" fontId="29" fillId="0" borderId="35" xfId="0" applyNumberFormat="1" applyFont="1" applyFill="1" applyBorder="1" applyAlignment="1">
      <alignment horizontal="distributed" vertical="center" indent="1"/>
    </xf>
    <xf numFmtId="38" fontId="12" fillId="0" borderId="24" xfId="0" applyNumberFormat="1" applyFont="1" applyFill="1" applyBorder="1" applyAlignment="1">
      <alignment horizontal="distributed" vertical="center" indent="1"/>
    </xf>
    <xf numFmtId="178" fontId="29" fillId="0" borderId="60" xfId="3" applyNumberFormat="1" applyFont="1" applyFill="1" applyBorder="1" applyAlignment="1">
      <alignment horizontal="right" vertical="center"/>
    </xf>
    <xf numFmtId="178" fontId="29" fillId="0" borderId="53" xfId="3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horizontal="distributed" vertical="center" indent="1"/>
    </xf>
    <xf numFmtId="178" fontId="29" fillId="0" borderId="48" xfId="3" applyNumberFormat="1" applyFont="1" applyFill="1" applyBorder="1" applyAlignment="1">
      <alignment horizontal="right" vertical="center"/>
    </xf>
    <xf numFmtId="178" fontId="29" fillId="0" borderId="27" xfId="3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>
      <alignment horizontal="distributed" vertical="center" indent="1"/>
    </xf>
    <xf numFmtId="38" fontId="12" fillId="0" borderId="19" xfId="0" applyNumberFormat="1" applyFont="1" applyFill="1" applyBorder="1" applyAlignment="1">
      <alignment horizontal="distributed" vertical="center" indent="1"/>
    </xf>
    <xf numFmtId="38" fontId="12" fillId="0" borderId="88" xfId="3" applyNumberFormat="1" applyFont="1" applyFill="1" applyBorder="1" applyAlignment="1">
      <alignment horizontal="right" vertical="center"/>
    </xf>
    <xf numFmtId="38" fontId="12" fillId="0" borderId="85" xfId="3" applyNumberFormat="1" applyFont="1" applyFill="1" applyBorder="1" applyAlignment="1">
      <alignment horizontal="right" vertical="center"/>
    </xf>
    <xf numFmtId="178" fontId="29" fillId="0" borderId="27" xfId="0" applyNumberFormat="1" applyFont="1" applyFill="1" applyBorder="1" applyAlignment="1">
      <alignment horizontal="center" vertical="center"/>
    </xf>
    <xf numFmtId="178" fontId="29" fillId="0" borderId="28" xfId="0" applyNumberFormat="1" applyFont="1" applyFill="1" applyBorder="1" applyAlignment="1">
      <alignment horizontal="center" vertical="center"/>
    </xf>
    <xf numFmtId="178" fontId="29" fillId="0" borderId="3" xfId="0" applyNumberFormat="1" applyFont="1" applyFill="1" applyBorder="1" applyAlignment="1">
      <alignment horizontal="distributed" vertical="center" justifyLastLine="1"/>
    </xf>
    <xf numFmtId="178" fontId="28" fillId="0" borderId="3" xfId="0" applyNumberFormat="1" applyFont="1" applyFill="1" applyBorder="1" applyAlignment="1">
      <alignment horizontal="distributed" vertical="center" justifyLastLine="1"/>
    </xf>
    <xf numFmtId="38" fontId="12" fillId="0" borderId="31" xfId="0" applyNumberFormat="1" applyFont="1" applyFill="1" applyBorder="1" applyAlignment="1">
      <alignment horizontal="distributed" vertical="center" indent="1"/>
    </xf>
    <xf numFmtId="38" fontId="12" fillId="0" borderId="18" xfId="0" applyNumberFormat="1" applyFont="1" applyFill="1" applyBorder="1" applyAlignment="1">
      <alignment horizontal="distributed" vertical="center" indent="1"/>
    </xf>
    <xf numFmtId="178" fontId="29" fillId="0" borderId="15" xfId="0" applyNumberFormat="1" applyFont="1" applyFill="1" applyBorder="1" applyAlignment="1">
      <alignment horizontal="distributed" vertical="center" indent="1"/>
    </xf>
    <xf numFmtId="178" fontId="29" fillId="0" borderId="30" xfId="0" applyNumberFormat="1" applyFont="1" applyFill="1" applyBorder="1" applyAlignment="1">
      <alignment horizontal="distributed" vertical="center" indent="1"/>
    </xf>
    <xf numFmtId="178" fontId="29" fillId="0" borderId="34" xfId="0" applyNumberFormat="1" applyFont="1" applyFill="1" applyBorder="1" applyAlignment="1">
      <alignment horizontal="distributed" vertical="center" indent="1"/>
    </xf>
    <xf numFmtId="178" fontId="12" fillId="0" borderId="19" xfId="0" applyNumberFormat="1" applyFont="1" applyFill="1" applyBorder="1" applyAlignment="1">
      <alignment horizontal="distributed" vertical="center" indent="1"/>
    </xf>
    <xf numFmtId="178" fontId="11" fillId="4" borderId="56" xfId="0" applyNumberFormat="1" applyFont="1" applyFill="1" applyBorder="1" applyAlignment="1">
      <alignment horizontal="center" vertical="center"/>
    </xf>
    <xf numFmtId="178" fontId="11" fillId="4" borderId="57" xfId="0" applyNumberFormat="1" applyFont="1" applyFill="1" applyBorder="1" applyAlignment="1">
      <alignment horizontal="center" vertical="center"/>
    </xf>
    <xf numFmtId="178" fontId="11" fillId="4" borderId="58" xfId="0" applyNumberFormat="1" applyFont="1" applyFill="1" applyBorder="1" applyAlignment="1">
      <alignment horizontal="center" vertical="center"/>
    </xf>
    <xf numFmtId="38" fontId="12" fillId="0" borderId="22" xfId="0" applyNumberFormat="1" applyFont="1" applyFill="1" applyBorder="1" applyAlignment="1">
      <alignment horizontal="distributed" vertical="center" indent="1"/>
    </xf>
    <xf numFmtId="41" fontId="29" fillId="0" borderId="54" xfId="3" applyFont="1" applyFill="1" applyBorder="1" applyAlignment="1">
      <alignment horizontal="right" vertical="center"/>
    </xf>
    <xf numFmtId="41" fontId="29" fillId="0" borderId="52" xfId="3" applyFont="1" applyFill="1" applyBorder="1" applyAlignment="1">
      <alignment horizontal="right" vertical="center"/>
    </xf>
    <xf numFmtId="41" fontId="29" fillId="0" borderId="79" xfId="3" applyFont="1" applyFill="1" applyBorder="1" applyAlignment="1">
      <alignment horizontal="right" vertical="center"/>
    </xf>
    <xf numFmtId="41" fontId="29" fillId="0" borderId="17" xfId="3" applyFont="1" applyFill="1" applyBorder="1" applyAlignment="1">
      <alignment horizontal="right" vertical="center"/>
    </xf>
    <xf numFmtId="41" fontId="29" fillId="0" borderId="31" xfId="3" applyFont="1" applyFill="1" applyBorder="1" applyAlignment="1">
      <alignment horizontal="right" vertical="center"/>
    </xf>
    <xf numFmtId="41" fontId="29" fillId="0" borderId="68" xfId="3" applyFont="1" applyFill="1" applyBorder="1" applyAlignment="1">
      <alignment horizontal="right" vertical="center"/>
    </xf>
    <xf numFmtId="38" fontId="12" fillId="0" borderId="32" xfId="0" applyNumberFormat="1" applyFont="1" applyFill="1" applyBorder="1" applyAlignment="1">
      <alignment horizontal="distributed" vertical="center" indent="1"/>
    </xf>
    <xf numFmtId="41" fontId="29" fillId="0" borderId="16" xfId="3" applyFont="1" applyFill="1" applyBorder="1" applyAlignment="1">
      <alignment horizontal="right" vertical="center"/>
    </xf>
    <xf numFmtId="41" fontId="29" fillId="0" borderId="32" xfId="3" applyFont="1" applyFill="1" applyBorder="1" applyAlignment="1">
      <alignment horizontal="right" vertical="center"/>
    </xf>
    <xf numFmtId="41" fontId="29" fillId="0" borderId="73" xfId="3" applyFont="1" applyFill="1" applyBorder="1" applyAlignment="1">
      <alignment horizontal="right" vertical="center"/>
    </xf>
    <xf numFmtId="41" fontId="29" fillId="0" borderId="60" xfId="3" applyFont="1" applyFill="1" applyBorder="1" applyAlignment="1">
      <alignment horizontal="right" vertical="center"/>
    </xf>
    <xf numFmtId="41" fontId="29" fillId="0" borderId="53" xfId="3" applyFont="1" applyFill="1" applyBorder="1" applyAlignment="1">
      <alignment horizontal="right" vertical="center"/>
    </xf>
    <xf numFmtId="41" fontId="29" fillId="0" borderId="84" xfId="3" applyFont="1" applyFill="1" applyBorder="1" applyAlignment="1">
      <alignment horizontal="right" vertical="center"/>
    </xf>
    <xf numFmtId="178" fontId="29" fillId="0" borderId="19" xfId="3" applyNumberFormat="1" applyFont="1" applyFill="1" applyBorder="1" applyAlignment="1">
      <alignment horizontal="right" vertical="center"/>
    </xf>
    <xf numFmtId="41" fontId="29" fillId="0" borderId="59" xfId="3" applyFont="1" applyFill="1" applyBorder="1" applyAlignment="1">
      <alignment horizontal="right" vertical="center"/>
    </xf>
    <xf numFmtId="41" fontId="29" fillId="0" borderId="0" xfId="3" applyFont="1" applyFill="1" applyBorder="1" applyAlignment="1">
      <alignment horizontal="right" vertical="center"/>
    </xf>
    <xf numFmtId="41" fontId="29" fillId="0" borderId="71" xfId="3" applyFont="1" applyFill="1" applyBorder="1" applyAlignment="1">
      <alignment horizontal="right" vertical="center"/>
    </xf>
    <xf numFmtId="41" fontId="29" fillId="0" borderId="15" xfId="3" applyFont="1" applyFill="1" applyBorder="1" applyAlignment="1">
      <alignment horizontal="right" vertical="center"/>
    </xf>
    <xf numFmtId="41" fontId="29" fillId="0" borderId="30" xfId="3" applyFont="1" applyFill="1" applyBorder="1" applyAlignment="1">
      <alignment horizontal="right" vertical="center"/>
    </xf>
    <xf numFmtId="41" fontId="29" fillId="0" borderId="64" xfId="3" applyFont="1" applyFill="1" applyBorder="1" applyAlignment="1">
      <alignment horizontal="right" vertical="center"/>
    </xf>
    <xf numFmtId="38" fontId="12" fillId="0" borderId="16" xfId="0" applyNumberFormat="1" applyFont="1" applyFill="1" applyBorder="1" applyAlignment="1">
      <alignment horizontal="center" vertical="center" justifyLastLine="1"/>
    </xf>
    <xf numFmtId="38" fontId="12" fillId="0" borderId="32" xfId="0" applyNumberFormat="1" applyFont="1" applyFill="1" applyBorder="1" applyAlignment="1">
      <alignment horizontal="center" vertical="center" justifyLastLine="1"/>
    </xf>
    <xf numFmtId="38" fontId="12" fillId="0" borderId="36" xfId="0" applyNumberFormat="1" applyFont="1" applyFill="1" applyBorder="1" applyAlignment="1">
      <alignment horizontal="center" vertical="center" justifyLastLine="1"/>
    </xf>
    <xf numFmtId="38" fontId="12" fillId="6" borderId="15" xfId="0" applyNumberFormat="1" applyFont="1" applyFill="1" applyBorder="1" applyAlignment="1">
      <alignment horizontal="distributed" vertical="center" indent="1"/>
    </xf>
    <xf numFmtId="38" fontId="12" fillId="6" borderId="30" xfId="0" applyNumberFormat="1" applyFont="1" applyFill="1" applyBorder="1" applyAlignment="1">
      <alignment horizontal="distributed" vertical="center" indent="1"/>
    </xf>
    <xf numFmtId="38" fontId="12" fillId="6" borderId="34" xfId="0" applyNumberFormat="1" applyFont="1" applyFill="1" applyBorder="1" applyAlignment="1">
      <alignment horizontal="distributed" vertical="center" indent="1"/>
    </xf>
    <xf numFmtId="41" fontId="29" fillId="0" borderId="48" xfId="3" applyFont="1" applyFill="1" applyBorder="1" applyAlignment="1">
      <alignment horizontal="right" vertical="center"/>
    </xf>
    <xf numFmtId="41" fontId="29" fillId="0" borderId="27" xfId="3" applyFont="1" applyFill="1" applyBorder="1" applyAlignment="1">
      <alignment horizontal="right" vertical="center"/>
    </xf>
    <xf numFmtId="41" fontId="29" fillId="0" borderId="63" xfId="3" applyFont="1" applyFill="1" applyBorder="1" applyAlignment="1">
      <alignment horizontal="right" vertical="center"/>
    </xf>
    <xf numFmtId="38" fontId="12" fillId="0" borderId="20" xfId="0" applyNumberFormat="1" applyFont="1" applyFill="1" applyBorder="1" applyAlignment="1">
      <alignment horizontal="distributed" vertical="center" indent="1"/>
    </xf>
    <xf numFmtId="38" fontId="12" fillId="0" borderId="60" xfId="0" applyNumberFormat="1" applyFont="1" applyFill="1" applyBorder="1" applyAlignment="1">
      <alignment horizontal="distributed" vertical="center" indent="1"/>
    </xf>
    <xf numFmtId="38" fontId="12" fillId="0" borderId="53" xfId="0" applyNumberFormat="1" applyFont="1" applyFill="1" applyBorder="1" applyAlignment="1">
      <alignment horizontal="distributed" vertical="center" indent="1"/>
    </xf>
    <xf numFmtId="38" fontId="12" fillId="0" borderId="61" xfId="0" applyNumberFormat="1" applyFont="1" applyFill="1" applyBorder="1" applyAlignment="1">
      <alignment horizontal="distributed" vertical="center" indent="1"/>
    </xf>
    <xf numFmtId="38" fontId="12" fillId="6" borderId="18" xfId="0" applyNumberFormat="1" applyFont="1" applyFill="1" applyBorder="1" applyAlignment="1">
      <alignment horizontal="distributed" vertical="center" indent="1"/>
    </xf>
    <xf numFmtId="41" fontId="29" fillId="0" borderId="47" xfId="3" applyFont="1" applyFill="1" applyBorder="1" applyAlignment="1">
      <alignment horizontal="right" vertical="center"/>
    </xf>
    <xf numFmtId="41" fontId="29" fillId="0" borderId="13" xfId="3" applyFont="1" applyFill="1" applyBorder="1" applyAlignment="1">
      <alignment horizontal="right" vertical="center"/>
    </xf>
    <xf numFmtId="41" fontId="29" fillId="0" borderId="78" xfId="3" applyFont="1" applyFill="1" applyBorder="1" applyAlignment="1">
      <alignment horizontal="right" vertical="center"/>
    </xf>
    <xf numFmtId="38" fontId="12" fillId="0" borderId="5" xfId="0" applyNumberFormat="1" applyFont="1" applyFill="1" applyBorder="1" applyAlignment="1">
      <alignment horizontal="distributed" vertical="center" indent="1"/>
    </xf>
    <xf numFmtId="38" fontId="12" fillId="0" borderId="33" xfId="0" applyNumberFormat="1" applyFont="1" applyFill="1" applyBorder="1" applyAlignment="1">
      <alignment horizontal="distributed" vertical="center" indent="1"/>
    </xf>
    <xf numFmtId="38" fontId="12" fillId="0" borderId="3" xfId="0" applyNumberFormat="1" applyFont="1" applyFill="1" applyBorder="1" applyAlignment="1">
      <alignment horizontal="distributed" vertical="center" indent="1"/>
    </xf>
    <xf numFmtId="41" fontId="29" fillId="0" borderId="5" xfId="3" applyFont="1" applyFill="1" applyBorder="1" applyAlignment="1">
      <alignment horizontal="right" vertical="center"/>
    </xf>
    <xf numFmtId="41" fontId="29" fillId="0" borderId="2" xfId="3" applyFont="1" applyFill="1" applyBorder="1" applyAlignment="1">
      <alignment horizontal="right" vertical="center"/>
    </xf>
    <xf numFmtId="41" fontId="29" fillId="0" borderId="80" xfId="3" applyFont="1" applyFill="1" applyBorder="1" applyAlignment="1">
      <alignment horizontal="right" vertical="center"/>
    </xf>
    <xf numFmtId="38" fontId="12" fillId="0" borderId="17" xfId="0" applyNumberFormat="1" applyFont="1" applyFill="1" applyBorder="1" applyAlignment="1">
      <alignment horizontal="distributed" vertical="distributed" indent="1"/>
    </xf>
    <xf numFmtId="38" fontId="12" fillId="0" borderId="31" xfId="0" applyNumberFormat="1" applyFont="1" applyFill="1" applyBorder="1" applyAlignment="1">
      <alignment horizontal="distributed" vertical="distributed" indent="1"/>
    </xf>
    <xf numFmtId="38" fontId="12" fillId="0" borderId="35" xfId="0" applyNumberFormat="1" applyFont="1" applyFill="1" applyBorder="1" applyAlignment="1">
      <alignment horizontal="distributed" vertical="distributed" indent="1"/>
    </xf>
    <xf numFmtId="178" fontId="13" fillId="0" borderId="13" xfId="0" applyNumberFormat="1" applyFont="1" applyFill="1" applyBorder="1" applyAlignment="1">
      <alignment horizontal="left" vertical="center"/>
    </xf>
    <xf numFmtId="178" fontId="12" fillId="7" borderId="3" xfId="0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distributed" vertical="center" indent="1"/>
    </xf>
    <xf numFmtId="178" fontId="16" fillId="0" borderId="34" xfId="0" applyNumberFormat="1" applyFont="1" applyFill="1" applyBorder="1" applyAlignment="1">
      <alignment horizontal="distributed" vertical="center" indent="1"/>
    </xf>
    <xf numFmtId="178" fontId="16" fillId="0" borderId="18" xfId="0" applyNumberFormat="1" applyFont="1" applyFill="1" applyBorder="1" applyAlignment="1">
      <alignment horizontal="distributed" vertical="center" indent="1"/>
    </xf>
    <xf numFmtId="178" fontId="16" fillId="0" borderId="17" xfId="0" applyNumberFormat="1" applyFont="1" applyFill="1" applyBorder="1" applyAlignment="1">
      <alignment horizontal="distributed" vertical="center" indent="1"/>
    </xf>
    <xf numFmtId="178" fontId="16" fillId="0" borderId="35" xfId="0" applyNumberFormat="1" applyFont="1" applyFill="1" applyBorder="1" applyAlignment="1">
      <alignment horizontal="distributed" vertical="center" indent="1"/>
    </xf>
    <xf numFmtId="178" fontId="16" fillId="0" borderId="19" xfId="0" applyNumberFormat="1" applyFont="1" applyFill="1" applyBorder="1" applyAlignment="1">
      <alignment horizontal="distributed" vertical="center" indent="1"/>
    </xf>
    <xf numFmtId="178" fontId="16" fillId="0" borderId="20" xfId="0" applyNumberFormat="1" applyFont="1" applyFill="1" applyBorder="1" applyAlignment="1">
      <alignment horizontal="distributed" vertical="center" indent="1"/>
    </xf>
    <xf numFmtId="38" fontId="12" fillId="0" borderId="48" xfId="0" applyNumberFormat="1" applyFont="1" applyFill="1" applyBorder="1" applyAlignment="1">
      <alignment horizontal="distributed" vertical="center" justifyLastLine="1"/>
    </xf>
    <xf numFmtId="38" fontId="12" fillId="0" borderId="28" xfId="0" applyNumberFormat="1" applyFont="1" applyFill="1" applyBorder="1" applyAlignment="1">
      <alignment horizontal="distributed" vertical="center" justifyLastLine="1"/>
    </xf>
    <xf numFmtId="178" fontId="6" fillId="4" borderId="56" xfId="0" applyNumberFormat="1" applyFont="1" applyFill="1" applyBorder="1" applyAlignment="1">
      <alignment horizontal="center" vertical="center"/>
    </xf>
    <xf numFmtId="178" fontId="45" fillId="4" borderId="57" xfId="0" applyNumberFormat="1" applyFont="1" applyFill="1" applyBorder="1" applyAlignment="1">
      <alignment horizontal="center" vertical="center"/>
    </xf>
    <xf numFmtId="178" fontId="45" fillId="4" borderId="58" xfId="0" applyNumberFormat="1" applyFont="1" applyFill="1" applyBorder="1" applyAlignment="1">
      <alignment horizontal="center" vertical="center"/>
    </xf>
    <xf numFmtId="38" fontId="29" fillId="0" borderId="54" xfId="3" applyNumberFormat="1" applyFont="1" applyFill="1" applyBorder="1" applyAlignment="1">
      <alignment horizontal="right" vertical="center"/>
    </xf>
    <xf numFmtId="38" fontId="29" fillId="0" borderId="52" xfId="3" applyNumberFormat="1" applyFont="1" applyFill="1" applyBorder="1" applyAlignment="1">
      <alignment horizontal="right" vertical="center"/>
    </xf>
    <xf numFmtId="38" fontId="29" fillId="0" borderId="79" xfId="3" applyNumberFormat="1" applyFont="1" applyFill="1" applyBorder="1" applyAlignment="1">
      <alignment horizontal="right" vertical="center"/>
    </xf>
    <xf numFmtId="38" fontId="29" fillId="0" borderId="17" xfId="3" applyNumberFormat="1" applyFont="1" applyFill="1" applyBorder="1" applyAlignment="1">
      <alignment horizontal="right" vertical="center"/>
    </xf>
    <xf numFmtId="38" fontId="29" fillId="0" borderId="31" xfId="3" applyNumberFormat="1" applyFont="1" applyFill="1" applyBorder="1" applyAlignment="1">
      <alignment horizontal="right" vertical="center"/>
    </xf>
    <xf numFmtId="38" fontId="29" fillId="0" borderId="68" xfId="3" applyNumberFormat="1" applyFont="1" applyFill="1" applyBorder="1" applyAlignment="1">
      <alignment horizontal="right" vertical="center"/>
    </xf>
    <xf numFmtId="38" fontId="29" fillId="0" borderId="60" xfId="3" applyNumberFormat="1" applyFont="1" applyFill="1" applyBorder="1" applyAlignment="1">
      <alignment horizontal="right" vertical="center"/>
    </xf>
    <xf numFmtId="38" fontId="29" fillId="0" borderId="53" xfId="3" applyNumberFormat="1" applyFont="1" applyFill="1" applyBorder="1" applyAlignment="1">
      <alignment horizontal="right" vertical="center"/>
    </xf>
    <xf numFmtId="38" fontId="29" fillId="0" borderId="84" xfId="3" applyNumberFormat="1" applyFont="1" applyFill="1" applyBorder="1" applyAlignment="1">
      <alignment horizontal="right" vertical="center"/>
    </xf>
    <xf numFmtId="178" fontId="27" fillId="4" borderId="56" xfId="0" applyNumberFormat="1" applyFont="1" applyFill="1" applyBorder="1" applyAlignment="1">
      <alignment horizontal="center" vertical="center"/>
    </xf>
    <xf numFmtId="178" fontId="27" fillId="4" borderId="57" xfId="0" applyNumberFormat="1" applyFont="1" applyFill="1" applyBorder="1" applyAlignment="1">
      <alignment horizontal="center" vertical="center"/>
    </xf>
    <xf numFmtId="178" fontId="27" fillId="4" borderId="58" xfId="0" applyNumberFormat="1" applyFont="1" applyFill="1" applyBorder="1" applyAlignment="1">
      <alignment horizontal="center" vertical="center"/>
    </xf>
    <xf numFmtId="178" fontId="26" fillId="0" borderId="13" xfId="0" applyNumberFormat="1" applyFont="1" applyFill="1" applyBorder="1" applyAlignment="1">
      <alignment horizontal="left" vertical="center"/>
    </xf>
    <xf numFmtId="38" fontId="12" fillId="0" borderId="48" xfId="0" applyNumberFormat="1" applyFont="1" applyFill="1" applyBorder="1" applyAlignment="1">
      <alignment horizontal="distributed" vertical="center" wrapText="1" indent="1"/>
    </xf>
    <xf numFmtId="38" fontId="12" fillId="0" borderId="28" xfId="0" applyNumberFormat="1" applyFont="1" applyFill="1" applyBorder="1" applyAlignment="1">
      <alignment horizontal="distributed" vertical="center" wrapText="1" indent="1"/>
    </xf>
    <xf numFmtId="38" fontId="12" fillId="0" borderId="59" xfId="0" applyNumberFormat="1" applyFont="1" applyFill="1" applyBorder="1" applyAlignment="1">
      <alignment horizontal="distributed" vertical="center" wrapText="1" indent="1"/>
    </xf>
    <xf numFmtId="38" fontId="12" fillId="0" borderId="21" xfId="0" applyNumberFormat="1" applyFont="1" applyFill="1" applyBorder="1" applyAlignment="1">
      <alignment horizontal="distributed" vertical="center" wrapText="1" indent="1"/>
    </xf>
    <xf numFmtId="38" fontId="12" fillId="0" borderId="47" xfId="0" applyNumberFormat="1" applyFont="1" applyFill="1" applyBorder="1" applyAlignment="1">
      <alignment horizontal="distributed" vertical="center" wrapText="1" indent="1"/>
    </xf>
    <xf numFmtId="38" fontId="12" fillId="0" borderId="46" xfId="0" applyNumberFormat="1" applyFont="1" applyFill="1" applyBorder="1" applyAlignment="1">
      <alignment horizontal="distributed" vertical="center" wrapText="1" indent="1"/>
    </xf>
    <xf numFmtId="38" fontId="12" fillId="0" borderId="15" xfId="3" applyNumberFormat="1" applyFont="1" applyFill="1" applyBorder="1" applyAlignment="1">
      <alignment horizontal="right" vertical="center"/>
    </xf>
    <xf numFmtId="38" fontId="12" fillId="0" borderId="30" xfId="3" applyNumberFormat="1" applyFont="1" applyFill="1" applyBorder="1" applyAlignment="1">
      <alignment horizontal="right" vertical="center"/>
    </xf>
    <xf numFmtId="38" fontId="12" fillId="0" borderId="64" xfId="3" applyNumberFormat="1" applyFont="1" applyFill="1" applyBorder="1" applyAlignment="1">
      <alignment horizontal="right" vertical="center"/>
    </xf>
    <xf numFmtId="178" fontId="29" fillId="0" borderId="17" xfId="0" applyNumberFormat="1" applyFont="1" applyFill="1" applyBorder="1" applyAlignment="1">
      <alignment horizontal="distributed" vertical="center"/>
    </xf>
    <xf numFmtId="178" fontId="29" fillId="0" borderId="31" xfId="0" applyNumberFormat="1" applyFont="1" applyFill="1" applyBorder="1" applyAlignment="1">
      <alignment horizontal="distributed" vertical="center"/>
    </xf>
    <xf numFmtId="178" fontId="29" fillId="0" borderId="35" xfId="0" applyNumberFormat="1" applyFont="1" applyFill="1" applyBorder="1" applyAlignment="1">
      <alignment horizontal="distributed" vertical="center"/>
    </xf>
    <xf numFmtId="38" fontId="12" fillId="0" borderId="18" xfId="3" applyNumberFormat="1" applyFont="1" applyFill="1" applyBorder="1" applyAlignment="1">
      <alignment horizontal="right" vertical="center"/>
    </xf>
    <xf numFmtId="38" fontId="12" fillId="0" borderId="19" xfId="0" applyNumberFormat="1" applyFont="1" applyFill="1" applyBorder="1" applyAlignment="1">
      <alignment horizontal="right" vertical="center"/>
    </xf>
    <xf numFmtId="38" fontId="12" fillId="0" borderId="17" xfId="0" applyNumberFormat="1" applyFont="1" applyFill="1" applyBorder="1" applyAlignment="1">
      <alignment horizontal="right" vertical="center"/>
    </xf>
    <xf numFmtId="38" fontId="29" fillId="7" borderId="5" xfId="0" applyNumberFormat="1" applyFont="1" applyFill="1" applyBorder="1" applyAlignment="1">
      <alignment horizontal="center" vertical="center"/>
    </xf>
    <xf numFmtId="38" fontId="29" fillId="7" borderId="2" xfId="0" applyNumberFormat="1" applyFont="1" applyFill="1" applyBorder="1" applyAlignment="1">
      <alignment horizontal="center" vertical="center"/>
    </xf>
    <xf numFmtId="38" fontId="29" fillId="7" borderId="33" xfId="0" applyNumberFormat="1" applyFont="1" applyFill="1" applyBorder="1" applyAlignment="1">
      <alignment horizontal="center" vertical="center"/>
    </xf>
    <xf numFmtId="38" fontId="12" fillId="0" borderId="54" xfId="0" applyNumberFormat="1" applyFont="1" applyFill="1" applyBorder="1" applyAlignment="1">
      <alignment horizontal="distributed" vertical="center" indent="1"/>
    </xf>
    <xf numFmtId="38" fontId="12" fillId="0" borderId="52" xfId="0" applyNumberFormat="1" applyFont="1" applyFill="1" applyBorder="1" applyAlignment="1">
      <alignment horizontal="distributed" vertical="center" indent="1"/>
    </xf>
    <xf numFmtId="38" fontId="12" fillId="0" borderId="55" xfId="0" applyNumberFormat="1" applyFont="1" applyFill="1" applyBorder="1" applyAlignment="1">
      <alignment horizontal="distributed" vertical="center" indent="1"/>
    </xf>
    <xf numFmtId="38" fontId="29" fillId="0" borderId="15" xfId="3" applyNumberFormat="1" applyFont="1" applyFill="1" applyBorder="1" applyAlignment="1">
      <alignment horizontal="right" vertical="center"/>
    </xf>
    <xf numFmtId="38" fontId="29" fillId="0" borderId="30" xfId="3" applyNumberFormat="1" applyFont="1" applyFill="1" applyBorder="1" applyAlignment="1">
      <alignment horizontal="right" vertical="center"/>
    </xf>
    <xf numFmtId="38" fontId="29" fillId="0" borderId="64" xfId="3" applyNumberFormat="1" applyFont="1" applyFill="1" applyBorder="1" applyAlignment="1">
      <alignment horizontal="right" vertical="center"/>
    </xf>
    <xf numFmtId="38" fontId="29" fillId="0" borderId="17" xfId="3" applyNumberFormat="1" applyFont="1" applyFill="1" applyBorder="1" applyAlignment="1">
      <alignment vertical="center"/>
    </xf>
    <xf numFmtId="38" fontId="29" fillId="0" borderId="31" xfId="3" applyNumberFormat="1" applyFont="1" applyFill="1" applyBorder="1" applyAlignment="1">
      <alignment vertical="center"/>
    </xf>
    <xf numFmtId="38" fontId="29" fillId="0" borderId="68" xfId="3" applyNumberFormat="1" applyFont="1" applyFill="1" applyBorder="1" applyAlignment="1">
      <alignment vertical="center"/>
    </xf>
    <xf numFmtId="38" fontId="29" fillId="0" borderId="17" xfId="0" applyNumberFormat="1" applyFont="1" applyFill="1" applyBorder="1" applyAlignment="1">
      <alignment horizontal="left" vertical="center" indent="1"/>
    </xf>
    <xf numFmtId="38" fontId="29" fillId="0" borderId="31" xfId="0" applyNumberFormat="1" applyFont="1" applyFill="1" applyBorder="1" applyAlignment="1">
      <alignment horizontal="left" vertical="center" indent="1"/>
    </xf>
    <xf numFmtId="38" fontId="29" fillId="0" borderId="35" xfId="0" applyNumberFormat="1" applyFont="1" applyFill="1" applyBorder="1" applyAlignment="1">
      <alignment horizontal="left" vertical="center" indent="1"/>
    </xf>
    <xf numFmtId="38" fontId="29" fillId="0" borderId="17" xfId="3" applyNumberFormat="1" applyFont="1" applyFill="1" applyBorder="1" applyAlignment="1" applyProtection="1">
      <alignment horizontal="right" vertical="center"/>
      <protection locked="0"/>
    </xf>
    <xf numFmtId="38" fontId="29" fillId="0" borderId="31" xfId="3" applyNumberFormat="1" applyFont="1" applyFill="1" applyBorder="1" applyAlignment="1" applyProtection="1">
      <alignment horizontal="right" vertical="center"/>
      <protection locked="0"/>
    </xf>
    <xf numFmtId="38" fontId="29" fillId="0" borderId="19" xfId="3" applyNumberFormat="1" applyFont="1" applyFill="1" applyBorder="1" applyAlignment="1" applyProtection="1">
      <alignment horizontal="right" vertical="center"/>
      <protection locked="0"/>
    </xf>
    <xf numFmtId="41" fontId="29" fillId="0" borderId="19" xfId="3" applyFont="1" applyFill="1" applyBorder="1" applyAlignment="1">
      <alignment horizontal="right" vertical="center"/>
    </xf>
    <xf numFmtId="38" fontId="29" fillId="0" borderId="17" xfId="0" applyNumberFormat="1" applyFont="1" applyFill="1" applyBorder="1" applyAlignment="1">
      <alignment vertical="center"/>
    </xf>
    <xf numFmtId="38" fontId="29" fillId="0" borderId="31" xfId="0" applyNumberFormat="1" applyFont="1" applyFill="1" applyBorder="1" applyAlignment="1">
      <alignment vertical="center"/>
    </xf>
    <xf numFmtId="38" fontId="29" fillId="0" borderId="35" xfId="0" applyNumberFormat="1" applyFont="1" applyFill="1" applyBorder="1" applyAlignment="1">
      <alignment vertical="center"/>
    </xf>
    <xf numFmtId="38" fontId="29" fillId="0" borderId="15" xfId="0" applyNumberFormat="1" applyFont="1" applyFill="1" applyBorder="1" applyAlignment="1">
      <alignment horizontal="left" vertical="center" indent="1"/>
    </xf>
    <xf numFmtId="38" fontId="29" fillId="0" borderId="30" xfId="0" applyNumberFormat="1" applyFont="1" applyFill="1" applyBorder="1" applyAlignment="1">
      <alignment horizontal="left" vertical="center" indent="1"/>
    </xf>
    <xf numFmtId="38" fontId="29" fillId="0" borderId="34" xfId="0" applyNumberFormat="1" applyFont="1" applyFill="1" applyBorder="1" applyAlignment="1">
      <alignment horizontal="left" vertical="center" indent="1"/>
    </xf>
    <xf numFmtId="178" fontId="30" fillId="0" borderId="17" xfId="0" applyNumberFormat="1" applyFont="1" applyFill="1" applyBorder="1" applyAlignment="1">
      <alignment horizontal="left" vertical="center" indent="1"/>
    </xf>
    <xf numFmtId="178" fontId="30" fillId="0" borderId="31" xfId="0" applyNumberFormat="1" applyFont="1" applyFill="1" applyBorder="1" applyAlignment="1">
      <alignment horizontal="left" vertical="center" indent="1"/>
    </xf>
    <xf numFmtId="178" fontId="30" fillId="0" borderId="35" xfId="0" applyNumberFormat="1" applyFont="1" applyFill="1" applyBorder="1" applyAlignment="1">
      <alignment horizontal="left" vertical="center" indent="1"/>
    </xf>
    <xf numFmtId="38" fontId="29" fillId="0" borderId="19" xfId="0" applyNumberFormat="1" applyFont="1" applyFill="1" applyBorder="1" applyAlignment="1">
      <alignment horizontal="left" vertical="center" indent="1"/>
    </xf>
    <xf numFmtId="38" fontId="30" fillId="0" borderId="17" xfId="0" applyNumberFormat="1" applyFont="1" applyFill="1" applyBorder="1" applyAlignment="1">
      <alignment horizontal="left" vertical="center" indent="1"/>
    </xf>
    <xf numFmtId="38" fontId="30" fillId="0" borderId="31" xfId="0" applyNumberFormat="1" applyFont="1" applyFill="1" applyBorder="1" applyAlignment="1">
      <alignment horizontal="left" vertical="center" indent="1"/>
    </xf>
    <xf numFmtId="38" fontId="30" fillId="0" borderId="35" xfId="0" applyNumberFormat="1" applyFont="1" applyFill="1" applyBorder="1" applyAlignment="1">
      <alignment horizontal="left" vertical="center" indent="1"/>
    </xf>
    <xf numFmtId="178" fontId="27" fillId="7" borderId="3" xfId="0" applyNumberFormat="1" applyFont="1" applyFill="1" applyBorder="1" applyAlignment="1">
      <alignment horizontal="center" vertical="center"/>
    </xf>
    <xf numFmtId="0" fontId="12" fillId="7" borderId="2" xfId="0" applyNumberFormat="1" applyFont="1" applyFill="1" applyBorder="1" applyAlignment="1">
      <alignment horizontal="center" vertical="center"/>
    </xf>
    <xf numFmtId="0" fontId="12" fillId="7" borderId="33" xfId="0" applyNumberFormat="1" applyFont="1" applyFill="1" applyBorder="1" applyAlignment="1">
      <alignment horizontal="center" vertical="center"/>
    </xf>
    <xf numFmtId="178" fontId="29" fillId="7" borderId="5" xfId="0" applyNumberFormat="1" applyFont="1" applyFill="1" applyBorder="1" applyAlignment="1">
      <alignment horizontal="center" vertical="center"/>
    </xf>
    <xf numFmtId="178" fontId="29" fillId="7" borderId="2" xfId="0" applyNumberFormat="1" applyFont="1" applyFill="1" applyBorder="1" applyAlignment="1">
      <alignment horizontal="center" vertical="center"/>
    </xf>
    <xf numFmtId="178" fontId="29" fillId="7" borderId="33" xfId="0" applyNumberFormat="1" applyFont="1" applyFill="1" applyBorder="1" applyAlignment="1">
      <alignment horizontal="center" vertical="center"/>
    </xf>
    <xf numFmtId="178" fontId="29" fillId="0" borderId="92" xfId="3" applyNumberFormat="1" applyFont="1" applyFill="1" applyBorder="1" applyAlignment="1">
      <alignment horizontal="right" vertical="center"/>
    </xf>
    <xf numFmtId="178" fontId="29" fillId="0" borderId="86" xfId="3" applyNumberFormat="1" applyFont="1" applyFill="1" applyBorder="1" applyAlignment="1">
      <alignment horizontal="right" vertical="center"/>
    </xf>
    <xf numFmtId="178" fontId="29" fillId="0" borderId="88" xfId="3" applyNumberFormat="1" applyFont="1" applyFill="1" applyBorder="1" applyAlignment="1">
      <alignment horizontal="right" vertical="center"/>
    </xf>
    <xf numFmtId="178" fontId="29" fillId="0" borderId="85" xfId="3" applyNumberFormat="1" applyFont="1" applyFill="1" applyBorder="1" applyAlignment="1">
      <alignment horizontal="right" vertical="center"/>
    </xf>
    <xf numFmtId="178" fontId="29" fillId="7" borderId="46" xfId="0" applyNumberFormat="1" applyFont="1" applyFill="1" applyBorder="1" applyAlignment="1">
      <alignment horizontal="center" vertical="center"/>
    </xf>
    <xf numFmtId="38" fontId="12" fillId="0" borderId="92" xfId="3" applyNumberFormat="1" applyFont="1" applyFill="1" applyBorder="1" applyAlignment="1">
      <alignment horizontal="right" vertical="center"/>
    </xf>
    <xf numFmtId="178" fontId="27" fillId="7" borderId="5" xfId="0" applyNumberFormat="1" applyFont="1" applyFill="1" applyBorder="1" applyAlignment="1">
      <alignment horizontal="center" vertical="center"/>
    </xf>
    <xf numFmtId="178" fontId="27" fillId="7" borderId="33" xfId="0" applyNumberFormat="1" applyFont="1" applyFill="1" applyBorder="1" applyAlignment="1">
      <alignment horizontal="center" vertical="center"/>
    </xf>
    <xf numFmtId="178" fontId="27" fillId="4" borderId="48" xfId="0" applyNumberFormat="1" applyFont="1" applyFill="1" applyBorder="1" applyAlignment="1">
      <alignment horizontal="center" vertical="center"/>
    </xf>
    <xf numFmtId="178" fontId="27" fillId="4" borderId="27" xfId="0" applyNumberFormat="1" applyFont="1" applyFill="1" applyBorder="1" applyAlignment="1">
      <alignment horizontal="center" vertical="center"/>
    </xf>
    <xf numFmtId="178" fontId="27" fillId="4" borderId="28" xfId="0" applyNumberFormat="1" applyFont="1" applyFill="1" applyBorder="1" applyAlignment="1">
      <alignment horizontal="center" vertical="center"/>
    </xf>
    <xf numFmtId="38" fontId="12" fillId="0" borderId="30" xfId="0" applyNumberFormat="1" applyFont="1" applyFill="1" applyBorder="1" applyAlignment="1">
      <alignment horizontal="distributed" vertical="center" indent="1"/>
    </xf>
    <xf numFmtId="178" fontId="29" fillId="0" borderId="15" xfId="3" applyNumberFormat="1" applyFont="1" applyFill="1" applyBorder="1" applyAlignment="1">
      <alignment horizontal="right" vertical="center"/>
    </xf>
    <xf numFmtId="178" fontId="29" fillId="0" borderId="30" xfId="3" applyNumberFormat="1" applyFont="1" applyFill="1" applyBorder="1" applyAlignment="1">
      <alignment horizontal="right" vertical="center"/>
    </xf>
    <xf numFmtId="178" fontId="29" fillId="0" borderId="17" xfId="0" applyNumberFormat="1" applyFont="1" applyFill="1" applyBorder="1" applyAlignment="1">
      <alignment horizontal="distributed" vertical="center" indent="1"/>
    </xf>
    <xf numFmtId="178" fontId="29" fillId="0" borderId="31" xfId="0" applyNumberFormat="1" applyFont="1" applyFill="1" applyBorder="1" applyAlignment="1">
      <alignment horizontal="distributed" vertical="center" indent="1"/>
    </xf>
    <xf numFmtId="178" fontId="29" fillId="0" borderId="35" xfId="0" applyNumberFormat="1" applyFont="1" applyFill="1" applyBorder="1" applyAlignment="1">
      <alignment horizontal="distributed" vertical="center" indent="1"/>
    </xf>
    <xf numFmtId="178" fontId="29" fillId="7" borderId="3" xfId="0" applyNumberFormat="1" applyFont="1" applyFill="1" applyBorder="1" applyAlignment="1">
      <alignment horizontal="center" vertical="center"/>
    </xf>
    <xf numFmtId="178" fontId="27" fillId="4" borderId="4" xfId="0" applyNumberFormat="1" applyFont="1" applyFill="1" applyBorder="1" applyAlignment="1">
      <alignment horizontal="center" vertical="center"/>
    </xf>
    <xf numFmtId="38" fontId="12" fillId="0" borderId="88" xfId="0" applyNumberFormat="1" applyFont="1" applyFill="1" applyBorder="1" applyAlignment="1">
      <alignment horizontal="right" vertical="center"/>
    </xf>
    <xf numFmtId="38" fontId="12" fillId="0" borderId="85" xfId="0" applyNumberFormat="1" applyFont="1" applyFill="1" applyBorder="1" applyAlignment="1">
      <alignment horizontal="right" vertical="center"/>
    </xf>
    <xf numFmtId="178" fontId="29" fillId="0" borderId="88" xfId="0" applyNumberFormat="1" applyFont="1" applyFill="1" applyBorder="1" applyAlignment="1">
      <alignment horizontal="right" vertical="center"/>
    </xf>
    <xf numFmtId="178" fontId="29" fillId="0" borderId="85" xfId="0" applyNumberFormat="1" applyFont="1" applyFill="1" applyBorder="1" applyAlignment="1">
      <alignment horizontal="right" vertical="center"/>
    </xf>
    <xf numFmtId="178" fontId="29" fillId="0" borderId="20" xfId="3" applyNumberFormat="1" applyFont="1" applyFill="1" applyBorder="1" applyAlignment="1">
      <alignment horizontal="right" vertical="center"/>
    </xf>
    <xf numFmtId="38" fontId="12" fillId="0" borderId="59" xfId="0" applyNumberFormat="1" applyFont="1" applyFill="1" applyBorder="1" applyAlignment="1">
      <alignment horizontal="center" vertical="center" justifyLastLine="1"/>
    </xf>
    <xf numFmtId="178" fontId="29" fillId="0" borderId="17" xfId="0" applyNumberFormat="1" applyFont="1" applyFill="1" applyBorder="1" applyAlignment="1">
      <alignment horizontal="left" vertical="center" indent="1"/>
    </xf>
    <xf numFmtId="178" fontId="29" fillId="0" borderId="31" xfId="0" applyNumberFormat="1" applyFont="1" applyFill="1" applyBorder="1" applyAlignment="1">
      <alignment horizontal="left" vertical="center" indent="1"/>
    </xf>
    <xf numFmtId="178" fontId="29" fillId="0" borderId="35" xfId="0" applyNumberFormat="1" applyFont="1" applyFill="1" applyBorder="1" applyAlignment="1">
      <alignment horizontal="left" vertical="center" indent="1"/>
    </xf>
    <xf numFmtId="178" fontId="29" fillId="0" borderId="60" xfId="0" applyNumberFormat="1" applyFont="1" applyFill="1" applyBorder="1" applyAlignment="1">
      <alignment horizontal="left" vertical="center" indent="1"/>
    </xf>
    <xf numFmtId="178" fontId="29" fillId="0" borderId="53" xfId="0" applyNumberFormat="1" applyFont="1" applyFill="1" applyBorder="1" applyAlignment="1">
      <alignment horizontal="left" vertical="center" indent="1"/>
    </xf>
    <xf numFmtId="178" fontId="29" fillId="0" borderId="61" xfId="0" applyNumberFormat="1" applyFont="1" applyFill="1" applyBorder="1" applyAlignment="1">
      <alignment horizontal="left" vertical="center" indent="1"/>
    </xf>
    <xf numFmtId="38" fontId="29" fillId="0" borderId="18" xfId="0" applyNumberFormat="1" applyFont="1" applyFill="1" applyBorder="1" applyAlignment="1">
      <alignment horizontal="left" vertical="center" indent="1"/>
    </xf>
    <xf numFmtId="38" fontId="29" fillId="0" borderId="15" xfId="3" applyNumberFormat="1" applyFont="1" applyFill="1" applyBorder="1" applyAlignment="1">
      <alignment vertical="center"/>
    </xf>
    <xf numFmtId="38" fontId="29" fillId="0" borderId="30" xfId="3" applyNumberFormat="1" applyFont="1" applyFill="1" applyBorder="1" applyAlignment="1">
      <alignment vertical="center"/>
    </xf>
    <xf numFmtId="38" fontId="29" fillId="0" borderId="64" xfId="3" applyNumberFormat="1" applyFont="1" applyFill="1" applyBorder="1" applyAlignment="1">
      <alignment vertical="center"/>
    </xf>
    <xf numFmtId="38" fontId="30" fillId="0" borderId="19" xfId="0" applyNumberFormat="1" applyFont="1" applyFill="1" applyBorder="1" applyAlignment="1">
      <alignment horizontal="left" vertical="center" indent="1"/>
    </xf>
    <xf numFmtId="38" fontId="29" fillId="0" borderId="19" xfId="3" applyNumberFormat="1" applyFont="1" applyFill="1" applyBorder="1" applyAlignment="1">
      <alignment horizontal="right" vertical="center"/>
    </xf>
    <xf numFmtId="38" fontId="29" fillId="0" borderId="16" xfId="3" applyNumberFormat="1" applyFont="1" applyFill="1" applyBorder="1" applyAlignment="1">
      <alignment horizontal="right" vertical="center"/>
    </xf>
    <xf numFmtId="38" fontId="29" fillId="0" borderId="32" xfId="3" applyNumberFormat="1" applyFont="1" applyFill="1" applyBorder="1" applyAlignment="1">
      <alignment horizontal="right" vertical="center"/>
    </xf>
    <xf numFmtId="38" fontId="29" fillId="0" borderId="73" xfId="3" applyNumberFormat="1" applyFont="1" applyFill="1" applyBorder="1" applyAlignment="1">
      <alignment horizontal="right" vertical="center"/>
    </xf>
    <xf numFmtId="38" fontId="29" fillId="0" borderId="15" xfId="3" applyNumberFormat="1" applyFont="1" applyFill="1" applyBorder="1" applyAlignment="1" applyProtection="1">
      <alignment horizontal="right" vertical="center"/>
      <protection locked="0"/>
    </xf>
    <xf numFmtId="38" fontId="29" fillId="0" borderId="30" xfId="3" applyNumberFormat="1" applyFont="1" applyFill="1" applyBorder="1" applyAlignment="1" applyProtection="1">
      <alignment horizontal="right" vertical="center"/>
      <protection locked="0"/>
    </xf>
    <xf numFmtId="178" fontId="29" fillId="0" borderId="16" xfId="0" applyNumberFormat="1" applyFont="1" applyFill="1" applyBorder="1" applyAlignment="1">
      <alignment horizontal="distributed" vertical="center" justifyLastLine="1"/>
    </xf>
    <xf numFmtId="178" fontId="29" fillId="0" borderId="32" xfId="0" applyNumberFormat="1" applyFont="1" applyFill="1" applyBorder="1" applyAlignment="1">
      <alignment horizontal="distributed" vertical="center" justifyLastLine="1"/>
    </xf>
    <xf numFmtId="178" fontId="29" fillId="0" borderId="36" xfId="0" applyNumberFormat="1" applyFont="1" applyFill="1" applyBorder="1" applyAlignment="1">
      <alignment horizontal="distributed" vertical="center" justifyLastLine="1"/>
    </xf>
    <xf numFmtId="38" fontId="12" fillId="0" borderId="47" xfId="0" applyNumberFormat="1" applyFont="1" applyFill="1" applyBorder="1" applyAlignment="1">
      <alignment horizontal="center" vertical="center" justifyLastLine="1"/>
    </xf>
    <xf numFmtId="38" fontId="12" fillId="0" borderId="46" xfId="0" applyNumberFormat="1" applyFont="1" applyFill="1" applyBorder="1" applyAlignment="1">
      <alignment horizontal="center" vertical="center" justifyLastLine="1"/>
    </xf>
    <xf numFmtId="41" fontId="29" fillId="0" borderId="73" xfId="3" applyFont="1" applyFill="1" applyBorder="1" applyAlignment="1">
      <alignment horizontal="center" vertical="center"/>
    </xf>
    <xf numFmtId="41" fontId="28" fillId="0" borderId="32" xfId="3" applyFont="1" applyBorder="1" applyAlignment="1">
      <alignment horizontal="right"/>
    </xf>
    <xf numFmtId="41" fontId="28" fillId="0" borderId="73" xfId="3" applyFont="1" applyBorder="1" applyAlignment="1">
      <alignment horizontal="right"/>
    </xf>
    <xf numFmtId="178" fontId="12" fillId="0" borderId="3" xfId="0" applyNumberFormat="1" applyFont="1" applyFill="1" applyBorder="1" applyAlignment="1">
      <alignment horizontal="distributed" vertical="center" justifyLastLine="1"/>
    </xf>
    <xf numFmtId="178" fontId="29" fillId="0" borderId="18" xfId="0" applyNumberFormat="1" applyFont="1" applyFill="1" applyBorder="1" applyAlignment="1">
      <alignment horizontal="distributed" vertical="center" indent="1"/>
    </xf>
    <xf numFmtId="178" fontId="12" fillId="0" borderId="17" xfId="0" applyNumberFormat="1" applyFont="1" applyFill="1" applyBorder="1" applyAlignment="1">
      <alignment horizontal="distributed" vertical="center" indent="1"/>
    </xf>
    <xf numFmtId="38" fontId="12" fillId="6" borderId="15" xfId="0" applyNumberFormat="1" applyFont="1" applyFill="1" applyBorder="1" applyAlignment="1">
      <alignment horizontal="distributed" vertical="distributed" indent="1"/>
    </xf>
    <xf numFmtId="38" fontId="12" fillId="6" borderId="30" xfId="0" applyNumberFormat="1" applyFont="1" applyFill="1" applyBorder="1" applyAlignment="1">
      <alignment horizontal="distributed" vertical="distributed" indent="1"/>
    </xf>
    <xf numFmtId="38" fontId="12" fillId="6" borderId="34" xfId="0" applyNumberFormat="1" applyFont="1" applyFill="1" applyBorder="1" applyAlignment="1">
      <alignment horizontal="distributed" vertical="distributed" indent="1"/>
    </xf>
    <xf numFmtId="38" fontId="12" fillId="6" borderId="18" xfId="0" applyNumberFormat="1" applyFont="1" applyFill="1" applyBorder="1" applyAlignment="1">
      <alignment horizontal="distributed" vertical="center" justifyLastLine="1"/>
    </xf>
    <xf numFmtId="38" fontId="12" fillId="0" borderId="18" xfId="0" applyNumberFormat="1" applyFont="1" applyFill="1" applyBorder="1" applyAlignment="1">
      <alignment horizontal="distributed" vertical="center" justifyLastLine="1"/>
    </xf>
    <xf numFmtId="38" fontId="12" fillId="0" borderId="60" xfId="3" applyNumberFormat="1" applyFont="1" applyFill="1" applyBorder="1" applyAlignment="1">
      <alignment horizontal="right" vertical="center"/>
    </xf>
    <xf numFmtId="38" fontId="12" fillId="0" borderId="53" xfId="3" applyNumberFormat="1" applyFont="1" applyFill="1" applyBorder="1" applyAlignment="1">
      <alignment horizontal="right" vertical="center"/>
    </xf>
    <xf numFmtId="38" fontId="12" fillId="0" borderId="84" xfId="3" applyNumberFormat="1" applyFont="1" applyFill="1" applyBorder="1" applyAlignment="1">
      <alignment horizontal="right" vertical="center"/>
    </xf>
    <xf numFmtId="178" fontId="29" fillId="0" borderId="35" xfId="3" applyNumberFormat="1" applyFont="1" applyFill="1" applyBorder="1" applyAlignment="1">
      <alignment horizontal="right" vertical="center"/>
    </xf>
    <xf numFmtId="178" fontId="29" fillId="0" borderId="36" xfId="3" applyNumberFormat="1" applyFont="1" applyFill="1" applyBorder="1" applyAlignment="1">
      <alignment horizontal="right" vertical="center"/>
    </xf>
    <xf numFmtId="178" fontId="27" fillId="7" borderId="2" xfId="0" applyNumberFormat="1" applyFont="1" applyFill="1" applyBorder="1" applyAlignment="1">
      <alignment horizontal="center" vertical="center"/>
    </xf>
    <xf numFmtId="178" fontId="29" fillId="0" borderId="34" xfId="3" applyNumberFormat="1" applyFont="1" applyFill="1" applyBorder="1" applyAlignment="1">
      <alignment horizontal="right" vertical="center"/>
    </xf>
    <xf numFmtId="38" fontId="12" fillId="0" borderId="15" xfId="0" applyNumberFormat="1" applyFont="1" applyFill="1" applyBorder="1" applyAlignment="1">
      <alignment horizontal="distributed" vertical="center" wrapText="1" indent="1"/>
    </xf>
    <xf numFmtId="38" fontId="12" fillId="0" borderId="30" xfId="0" applyNumberFormat="1" applyFont="1" applyFill="1" applyBorder="1" applyAlignment="1">
      <alignment horizontal="distributed" vertical="center" wrapText="1" indent="1"/>
    </xf>
    <xf numFmtId="38" fontId="12" fillId="0" borderId="34" xfId="0" applyNumberFormat="1" applyFont="1" applyFill="1" applyBorder="1" applyAlignment="1">
      <alignment horizontal="distributed" vertical="center" wrapText="1" indent="1"/>
    </xf>
    <xf numFmtId="178" fontId="12" fillId="0" borderId="5" xfId="0" applyNumberFormat="1" applyFont="1" applyFill="1" applyBorder="1" applyAlignment="1">
      <alignment horizontal="distributed" vertical="center" indent="1" shrinkToFit="1"/>
    </xf>
    <xf numFmtId="178" fontId="29" fillId="0" borderId="33" xfId="0" applyNumberFormat="1" applyFont="1" applyFill="1" applyBorder="1" applyAlignment="1">
      <alignment horizontal="distributed" vertical="center" indent="1" shrinkToFit="1"/>
    </xf>
    <xf numFmtId="38" fontId="12" fillId="6" borderId="17" xfId="0" applyNumberFormat="1" applyFont="1" applyFill="1" applyBorder="1" applyAlignment="1">
      <alignment horizontal="distributed" vertical="distributed" indent="1"/>
    </xf>
    <xf numFmtId="38" fontId="12" fillId="6" borderId="31" xfId="0" applyNumberFormat="1" applyFont="1" applyFill="1" applyBorder="1" applyAlignment="1">
      <alignment horizontal="distributed" vertical="distributed" indent="1"/>
    </xf>
    <xf numFmtId="38" fontId="12" fillId="6" borderId="35" xfId="0" applyNumberFormat="1" applyFont="1" applyFill="1" applyBorder="1" applyAlignment="1">
      <alignment horizontal="distributed" vertical="distributed" indent="1"/>
    </xf>
    <xf numFmtId="178" fontId="27" fillId="7" borderId="5" xfId="0" applyNumberFormat="1" applyFont="1" applyFill="1" applyBorder="1" applyAlignment="1">
      <alignment horizontal="center" vertical="center" shrinkToFit="1"/>
    </xf>
    <xf numFmtId="178" fontId="27" fillId="7" borderId="33" xfId="0" applyNumberFormat="1" applyFont="1" applyFill="1" applyBorder="1" applyAlignment="1">
      <alignment horizontal="center" vertical="center" shrinkToFit="1"/>
    </xf>
    <xf numFmtId="38" fontId="12" fillId="0" borderId="15" xfId="0" applyNumberFormat="1" applyFont="1" applyFill="1" applyBorder="1" applyAlignment="1">
      <alignment horizontal="distributed" vertical="distributed" indent="1"/>
    </xf>
    <xf numFmtId="38" fontId="12" fillId="0" borderId="30" xfId="0" applyNumberFormat="1" applyFont="1" applyFill="1" applyBorder="1" applyAlignment="1">
      <alignment horizontal="distributed" vertical="distributed" indent="1"/>
    </xf>
    <xf numFmtId="38" fontId="12" fillId="0" borderId="34" xfId="0" applyNumberFormat="1" applyFont="1" applyFill="1" applyBorder="1" applyAlignment="1">
      <alignment horizontal="distributed" vertical="distributed" indent="1"/>
    </xf>
    <xf numFmtId="38" fontId="29" fillId="0" borderId="24" xfId="0" applyNumberFormat="1" applyFont="1" applyFill="1" applyBorder="1" applyAlignment="1">
      <alignment horizontal="distributed" vertical="center" indent="1"/>
    </xf>
    <xf numFmtId="38" fontId="29" fillId="7" borderId="80" xfId="3" applyNumberFormat="1" applyFont="1" applyFill="1" applyBorder="1" applyAlignment="1">
      <alignment horizontal="center" vertical="center"/>
    </xf>
    <xf numFmtId="38" fontId="29" fillId="7" borderId="3" xfId="3" applyNumberFormat="1" applyFont="1" applyFill="1" applyBorder="1" applyAlignment="1">
      <alignment horizontal="center" vertical="center"/>
    </xf>
    <xf numFmtId="178" fontId="26" fillId="0" borderId="0" xfId="0" applyNumberFormat="1" applyFont="1" applyFill="1" applyAlignment="1">
      <alignment horizontal="left" vertical="center"/>
    </xf>
    <xf numFmtId="178" fontId="16" fillId="0" borderId="48" xfId="0" applyNumberFormat="1" applyFont="1" applyFill="1" applyBorder="1" applyAlignment="1">
      <alignment horizontal="distributed" vertical="distributed" indent="1"/>
    </xf>
    <xf numFmtId="178" fontId="16" fillId="0" borderId="28" xfId="0" applyNumberFormat="1" applyFont="1" applyFill="1" applyBorder="1" applyAlignment="1">
      <alignment horizontal="distributed" vertical="distributed" indent="1"/>
    </xf>
    <xf numFmtId="178" fontId="16" fillId="0" borderId="59" xfId="0" applyNumberFormat="1" applyFont="1" applyFill="1" applyBorder="1" applyAlignment="1">
      <alignment horizontal="distributed" vertical="distributed" indent="1"/>
    </xf>
    <xf numFmtId="178" fontId="16" fillId="0" borderId="21" xfId="0" applyNumberFormat="1" applyFont="1" applyFill="1" applyBorder="1" applyAlignment="1">
      <alignment horizontal="distributed" vertical="distributed" indent="1"/>
    </xf>
    <xf numFmtId="178" fontId="16" fillId="0" borderId="47" xfId="0" applyNumberFormat="1" applyFont="1" applyFill="1" applyBorder="1" applyAlignment="1">
      <alignment horizontal="distributed" vertical="distributed" indent="1"/>
    </xf>
    <xf numFmtId="178" fontId="16" fillId="0" borderId="46" xfId="0" applyNumberFormat="1" applyFont="1" applyFill="1" applyBorder="1" applyAlignment="1">
      <alignment horizontal="distributed" vertical="distributed" indent="1"/>
    </xf>
    <xf numFmtId="178" fontId="12" fillId="0" borderId="35" xfId="0" applyNumberFormat="1" applyFont="1" applyFill="1" applyBorder="1" applyAlignment="1">
      <alignment horizontal="distributed" vertical="center" indent="1"/>
    </xf>
    <xf numFmtId="178" fontId="12" fillId="0" borderId="17" xfId="0" applyNumberFormat="1" applyFont="1" applyFill="1" applyBorder="1" applyAlignment="1">
      <alignment horizontal="distributed" vertical="center" justifyLastLine="1"/>
    </xf>
    <xf numFmtId="178" fontId="12" fillId="0" borderId="31" xfId="0" applyNumberFormat="1" applyFont="1" applyFill="1" applyBorder="1" applyAlignment="1">
      <alignment horizontal="distributed" vertical="center" justifyLastLine="1"/>
    </xf>
    <xf numFmtId="178" fontId="12" fillId="0" borderId="35" xfId="0" applyNumberFormat="1" applyFont="1" applyFill="1" applyBorder="1" applyAlignment="1">
      <alignment horizontal="distributed" vertical="center" justifyLastLine="1"/>
    </xf>
    <xf numFmtId="41" fontId="28" fillId="0" borderId="30" xfId="3" applyFont="1" applyBorder="1" applyAlignment="1">
      <alignment horizontal="right"/>
    </xf>
    <xf numFmtId="41" fontId="28" fillId="0" borderId="64" xfId="3" applyFont="1" applyBorder="1" applyAlignment="1">
      <alignment horizontal="right"/>
    </xf>
    <xf numFmtId="41" fontId="28" fillId="0" borderId="31" xfId="3" applyFont="1" applyBorder="1" applyAlignment="1">
      <alignment horizontal="right"/>
    </xf>
    <xf numFmtId="41" fontId="28" fillId="0" borderId="68" xfId="3" applyFont="1" applyBorder="1" applyAlignment="1">
      <alignment horizontal="right"/>
    </xf>
    <xf numFmtId="38" fontId="29" fillId="0" borderId="19" xfId="0" applyNumberFormat="1" applyFont="1" applyFill="1" applyBorder="1" applyAlignment="1">
      <alignment horizontal="distributed" vertical="center" indent="1"/>
    </xf>
    <xf numFmtId="38" fontId="29" fillId="0" borderId="18" xfId="0" applyNumberFormat="1" applyFont="1" applyFill="1" applyBorder="1" applyAlignment="1">
      <alignment horizontal="distributed" vertical="center" indent="1"/>
    </xf>
    <xf numFmtId="38" fontId="29" fillId="0" borderId="54" xfId="0" applyNumberFormat="1" applyFont="1" applyFill="1" applyBorder="1" applyAlignment="1">
      <alignment horizontal="left" vertical="center" indent="1"/>
    </xf>
    <xf numFmtId="38" fontId="29" fillId="0" borderId="52" xfId="0" applyNumberFormat="1" applyFont="1" applyFill="1" applyBorder="1" applyAlignment="1">
      <alignment horizontal="left" vertical="center" indent="1"/>
    </xf>
    <xf numFmtId="38" fontId="29" fillId="0" borderId="55" xfId="0" applyNumberFormat="1" applyFont="1" applyFill="1" applyBorder="1" applyAlignment="1">
      <alignment horizontal="left" vertical="center" indent="1"/>
    </xf>
    <xf numFmtId="178" fontId="12" fillId="0" borderId="27" xfId="0" applyNumberFormat="1" applyFont="1" applyFill="1" applyBorder="1" applyAlignment="1">
      <alignment horizontal="distributed" vertical="center"/>
    </xf>
    <xf numFmtId="178" fontId="12" fillId="0" borderId="28" xfId="0" applyNumberFormat="1" applyFont="1" applyFill="1" applyBorder="1" applyAlignment="1">
      <alignment horizontal="distributed" vertical="center"/>
    </xf>
    <xf numFmtId="178" fontId="16" fillId="0" borderId="31" xfId="0" applyNumberFormat="1" applyFont="1" applyFill="1" applyBorder="1" applyAlignment="1">
      <alignment horizontal="distributed" vertical="center" indent="1"/>
    </xf>
    <xf numFmtId="38" fontId="12" fillId="0" borderId="16" xfId="3" applyNumberFormat="1" applyFont="1" applyFill="1" applyBorder="1" applyAlignment="1">
      <alignment horizontal="right" vertical="center"/>
    </xf>
    <xf numFmtId="38" fontId="12" fillId="0" borderId="32" xfId="3" applyNumberFormat="1" applyFont="1" applyFill="1" applyBorder="1" applyAlignment="1">
      <alignment horizontal="right" vertical="center"/>
    </xf>
    <xf numFmtId="38" fontId="12" fillId="0" borderId="73" xfId="3" applyNumberFormat="1" applyFont="1" applyFill="1" applyBorder="1" applyAlignment="1">
      <alignment horizontal="right" vertical="center"/>
    </xf>
    <xf numFmtId="38" fontId="12" fillId="0" borderId="16" xfId="0" applyNumberFormat="1" applyFont="1" applyFill="1" applyBorder="1" applyAlignment="1">
      <alignment horizontal="distributed" vertical="distributed" indent="1"/>
    </xf>
    <xf numFmtId="38" fontId="12" fillId="0" borderId="32" xfId="0" applyNumberFormat="1" applyFont="1" applyFill="1" applyBorder="1" applyAlignment="1">
      <alignment horizontal="distributed" vertical="distributed" indent="1"/>
    </xf>
    <xf numFmtId="38" fontId="12" fillId="0" borderId="36" xfId="0" applyNumberFormat="1" applyFont="1" applyFill="1" applyBorder="1" applyAlignment="1">
      <alignment horizontal="distributed" vertical="distributed" indent="1"/>
    </xf>
    <xf numFmtId="38" fontId="12" fillId="0" borderId="25" xfId="0" applyNumberFormat="1" applyFont="1" applyFill="1" applyBorder="1" applyAlignment="1">
      <alignment horizontal="distributed" vertical="center" indent="1"/>
    </xf>
    <xf numFmtId="38" fontId="12" fillId="0" borderId="26" xfId="0" applyNumberFormat="1" applyFont="1" applyFill="1" applyBorder="1" applyAlignment="1">
      <alignment horizontal="distributed" vertical="center" indent="1"/>
    </xf>
    <xf numFmtId="41" fontId="28" fillId="0" borderId="52" xfId="3" applyFont="1" applyBorder="1" applyAlignment="1">
      <alignment horizontal="right"/>
    </xf>
    <xf numFmtId="41" fontId="28" fillId="0" borderId="79" xfId="3" applyFont="1" applyBorder="1" applyAlignment="1">
      <alignment horizontal="right"/>
    </xf>
    <xf numFmtId="41" fontId="28" fillId="0" borderId="53" xfId="3" applyFont="1" applyBorder="1" applyAlignment="1">
      <alignment horizontal="right"/>
    </xf>
    <xf numFmtId="41" fontId="28" fillId="0" borderId="84" xfId="3" applyFont="1" applyBorder="1" applyAlignment="1">
      <alignment horizontal="right"/>
    </xf>
    <xf numFmtId="178" fontId="12" fillId="0" borderId="15" xfId="0" applyNumberFormat="1" applyFont="1" applyFill="1" applyBorder="1" applyAlignment="1">
      <alignment horizontal="distributed" vertical="center" justifyLastLine="1"/>
    </xf>
    <xf numFmtId="178" fontId="12" fillId="0" borderId="30" xfId="0" applyNumberFormat="1" applyFont="1" applyFill="1" applyBorder="1" applyAlignment="1">
      <alignment horizontal="distributed" vertical="center" justifyLastLine="1"/>
    </xf>
    <xf numFmtId="178" fontId="12" fillId="0" borderId="34" xfId="0" applyNumberFormat="1" applyFont="1" applyFill="1" applyBorder="1" applyAlignment="1">
      <alignment horizontal="distributed" vertical="center" justifyLastLine="1"/>
    </xf>
    <xf numFmtId="178" fontId="12" fillId="0" borderId="16" xfId="0" applyNumberFormat="1" applyFont="1" applyFill="1" applyBorder="1" applyAlignment="1">
      <alignment horizontal="distributed" vertical="center" justifyLastLine="1"/>
    </xf>
    <xf numFmtId="178" fontId="12" fillId="0" borderId="32" xfId="0" applyNumberFormat="1" applyFont="1" applyFill="1" applyBorder="1" applyAlignment="1">
      <alignment horizontal="distributed" vertical="center" justifyLastLine="1"/>
    </xf>
    <xf numFmtId="178" fontId="12" fillId="0" borderId="36" xfId="0" applyNumberFormat="1" applyFont="1" applyFill="1" applyBorder="1" applyAlignment="1">
      <alignment horizontal="distributed" vertical="center" justifyLastLine="1"/>
    </xf>
    <xf numFmtId="178" fontId="12" fillId="0" borderId="16" xfId="0" applyNumberFormat="1" applyFont="1" applyFill="1" applyBorder="1" applyAlignment="1">
      <alignment horizontal="distributed" vertical="center" indent="1"/>
    </xf>
    <xf numFmtId="178" fontId="12" fillId="0" borderId="36" xfId="0" applyNumberFormat="1" applyFont="1" applyFill="1" applyBorder="1" applyAlignment="1">
      <alignment horizontal="distributed" vertical="center" indent="1"/>
    </xf>
    <xf numFmtId="178" fontId="12" fillId="0" borderId="3" xfId="0" applyNumberFormat="1" applyFont="1" applyFill="1" applyBorder="1" applyAlignment="1">
      <alignment horizontal="distributed" vertical="center" indent="1"/>
    </xf>
    <xf numFmtId="178" fontId="12" fillId="0" borderId="15" xfId="0" applyNumberFormat="1" applyFont="1" applyFill="1" applyBorder="1" applyAlignment="1">
      <alignment horizontal="distributed" vertical="center" indent="1"/>
    </xf>
    <xf numFmtId="178" fontId="12" fillId="0" borderId="34" xfId="0" applyNumberFormat="1" applyFont="1" applyFill="1" applyBorder="1" applyAlignment="1">
      <alignment horizontal="distributed" vertical="center" indent="1"/>
    </xf>
    <xf numFmtId="38" fontId="12" fillId="0" borderId="3" xfId="0" applyNumberFormat="1" applyFont="1" applyFill="1" applyBorder="1" applyAlignment="1">
      <alignment horizontal="distributed" vertical="center" justifyLastLine="1"/>
    </xf>
    <xf numFmtId="38" fontId="47" fillId="0" borderId="17" xfId="0" applyNumberFormat="1" applyFont="1" applyFill="1" applyBorder="1" applyAlignment="1">
      <alignment horizontal="left" vertical="center" indent="1"/>
    </xf>
    <xf numFmtId="38" fontId="47" fillId="0" borderId="31" xfId="0" applyNumberFormat="1" applyFont="1" applyFill="1" applyBorder="1" applyAlignment="1">
      <alignment horizontal="left" vertical="center" indent="1"/>
    </xf>
    <xf numFmtId="38" fontId="47" fillId="0" borderId="35" xfId="0" applyNumberFormat="1" applyFont="1" applyFill="1" applyBorder="1" applyAlignment="1">
      <alignment horizontal="left" vertical="center" indent="1"/>
    </xf>
    <xf numFmtId="178" fontId="29" fillId="0" borderId="16" xfId="0" applyNumberFormat="1" applyFont="1" applyFill="1" applyBorder="1" applyAlignment="1">
      <alignment horizontal="left" vertical="center" indent="1"/>
    </xf>
    <xf numFmtId="178" fontId="29" fillId="0" borderId="32" xfId="0" applyNumberFormat="1" applyFont="1" applyFill="1" applyBorder="1" applyAlignment="1">
      <alignment horizontal="left" vertical="center" indent="1"/>
    </xf>
    <xf numFmtId="178" fontId="29" fillId="0" borderId="36" xfId="0" applyNumberFormat="1" applyFont="1" applyFill="1" applyBorder="1" applyAlignment="1">
      <alignment horizontal="left" vertical="center" indent="1"/>
    </xf>
    <xf numFmtId="38" fontId="27" fillId="7" borderId="5" xfId="0" applyNumberFormat="1" applyFont="1" applyFill="1" applyBorder="1" applyAlignment="1">
      <alignment horizontal="center" vertical="center"/>
    </xf>
    <xf numFmtId="38" fontId="27" fillId="7" borderId="2" xfId="0" applyNumberFormat="1" applyFont="1" applyFill="1" applyBorder="1" applyAlignment="1">
      <alignment horizontal="center" vertical="center"/>
    </xf>
    <xf numFmtId="38" fontId="27" fillId="7" borderId="33" xfId="0" applyNumberFormat="1" applyFont="1" applyFill="1" applyBorder="1" applyAlignment="1">
      <alignment horizontal="center" vertical="center"/>
    </xf>
    <xf numFmtId="178" fontId="29" fillId="0" borderId="17" xfId="0" applyNumberFormat="1" applyFont="1" applyFill="1" applyBorder="1" applyAlignment="1">
      <alignment horizontal="center" vertical="center" justifyLastLine="1"/>
    </xf>
    <xf numFmtId="178" fontId="29" fillId="0" borderId="31" xfId="0" applyNumberFormat="1" applyFont="1" applyFill="1" applyBorder="1" applyAlignment="1">
      <alignment horizontal="center" vertical="center" justifyLastLine="1"/>
    </xf>
    <xf numFmtId="178" fontId="29" fillId="0" borderId="35" xfId="0" applyNumberFormat="1" applyFont="1" applyFill="1" applyBorder="1" applyAlignment="1">
      <alignment horizontal="center" vertical="center" justifyLastLine="1"/>
    </xf>
    <xf numFmtId="41" fontId="29" fillId="0" borderId="60" xfId="3" quotePrefix="1" applyFont="1" applyFill="1" applyBorder="1" applyAlignment="1">
      <alignment horizontal="right" vertical="center"/>
    </xf>
    <xf numFmtId="38" fontId="12" fillId="0" borderId="17" xfId="0" applyNumberFormat="1" applyFont="1" applyFill="1" applyBorder="1" applyAlignment="1">
      <alignment horizontal="distributed" vertical="center" wrapText="1" indent="1"/>
    </xf>
    <xf numFmtId="38" fontId="12" fillId="0" borderId="31" xfId="0" applyNumberFormat="1" applyFont="1" applyFill="1" applyBorder="1" applyAlignment="1">
      <alignment horizontal="distributed" vertical="center" wrapText="1" indent="1"/>
    </xf>
    <xf numFmtId="38" fontId="12" fillId="0" borderId="35" xfId="0" applyNumberFormat="1" applyFont="1" applyFill="1" applyBorder="1" applyAlignment="1">
      <alignment horizontal="distributed" vertical="center" wrapText="1" indent="1"/>
    </xf>
    <xf numFmtId="38" fontId="29" fillId="0" borderId="15" xfId="0" applyNumberFormat="1" applyFont="1" applyFill="1" applyBorder="1" applyAlignment="1">
      <alignment horizontal="distributed" vertical="center" indent="1"/>
    </xf>
    <xf numFmtId="38" fontId="29" fillId="0" borderId="30" xfId="0" applyNumberFormat="1" applyFont="1" applyFill="1" applyBorder="1" applyAlignment="1">
      <alignment horizontal="distributed" vertical="center" indent="1"/>
    </xf>
    <xf numFmtId="38" fontId="29" fillId="0" borderId="34" xfId="0" applyNumberFormat="1" applyFont="1" applyFill="1" applyBorder="1" applyAlignment="1">
      <alignment horizontal="distributed" vertical="center" indent="1"/>
    </xf>
    <xf numFmtId="38" fontId="12" fillId="0" borderId="19" xfId="3" applyNumberFormat="1" applyFont="1" applyFill="1" applyBorder="1" applyAlignment="1">
      <alignment horizontal="right" vertical="center"/>
    </xf>
    <xf numFmtId="178" fontId="29" fillId="0" borderId="117" xfId="3" applyNumberFormat="1" applyFont="1" applyFill="1" applyBorder="1" applyAlignment="1">
      <alignment horizontal="right" vertical="center"/>
    </xf>
    <xf numFmtId="178" fontId="29" fillId="0" borderId="87" xfId="3" applyNumberFormat="1" applyFont="1" applyFill="1" applyBorder="1" applyAlignment="1">
      <alignment horizontal="right" vertical="center"/>
    </xf>
    <xf numFmtId="178" fontId="29" fillId="0" borderId="48" xfId="0" applyNumberFormat="1" applyFont="1" applyFill="1" applyBorder="1" applyAlignment="1">
      <alignment horizontal="distributed" vertical="center" indent="1"/>
    </xf>
    <xf numFmtId="178" fontId="29" fillId="0" borderId="28" xfId="0" applyNumberFormat="1" applyFont="1" applyFill="1" applyBorder="1" applyAlignment="1">
      <alignment horizontal="distributed" vertical="center" indent="1"/>
    </xf>
    <xf numFmtId="178" fontId="29" fillId="0" borderId="59" xfId="0" applyNumberFormat="1" applyFont="1" applyFill="1" applyBorder="1" applyAlignment="1">
      <alignment horizontal="distributed" vertical="center" indent="1"/>
    </xf>
    <xf numFmtId="178" fontId="29" fillId="0" borderId="21" xfId="0" applyNumberFormat="1" applyFont="1" applyFill="1" applyBorder="1" applyAlignment="1">
      <alignment horizontal="distributed" vertical="center" indent="1"/>
    </xf>
    <xf numFmtId="178" fontId="29" fillId="0" borderId="47" xfId="0" applyNumberFormat="1" applyFont="1" applyFill="1" applyBorder="1" applyAlignment="1">
      <alignment horizontal="distributed" vertical="center" indent="1"/>
    </xf>
    <xf numFmtId="178" fontId="29" fillId="0" borderId="46" xfId="0" applyNumberFormat="1" applyFont="1" applyFill="1" applyBorder="1" applyAlignment="1">
      <alignment horizontal="distributed" vertical="center" indent="1"/>
    </xf>
    <xf numFmtId="178" fontId="16" fillId="0" borderId="0" xfId="0" applyNumberFormat="1" applyFont="1" applyFill="1" applyBorder="1" applyAlignment="1">
      <alignment horizontal="distributed" vertical="center"/>
    </xf>
    <xf numFmtId="178" fontId="18" fillId="0" borderId="0" xfId="0" applyNumberFormat="1" applyFont="1" applyFill="1" applyBorder="1" applyAlignment="1">
      <alignment horizontal="distributed" vertical="center"/>
    </xf>
    <xf numFmtId="178" fontId="16" fillId="0" borderId="28" xfId="0" applyNumberFormat="1" applyFont="1" applyFill="1" applyBorder="1" applyAlignment="1">
      <alignment horizontal="distributed" vertical="center"/>
    </xf>
    <xf numFmtId="178" fontId="16" fillId="0" borderId="26" xfId="0" applyNumberFormat="1" applyFont="1" applyFill="1" applyBorder="1" applyAlignment="1">
      <alignment horizontal="distributed" vertical="center"/>
    </xf>
    <xf numFmtId="178" fontId="16" fillId="0" borderId="5" xfId="3" applyNumberFormat="1" applyFont="1" applyFill="1" applyBorder="1" applyAlignment="1">
      <alignment horizontal="center" vertical="center"/>
    </xf>
    <xf numFmtId="178" fontId="16" fillId="0" borderId="33" xfId="3" applyNumberFormat="1" applyFont="1" applyFill="1" applyBorder="1" applyAlignment="1">
      <alignment horizontal="center" vertical="center"/>
    </xf>
    <xf numFmtId="178" fontId="33" fillId="4" borderId="56" xfId="0" applyNumberFormat="1" applyFont="1" applyFill="1" applyBorder="1" applyAlignment="1">
      <alignment horizontal="distributed" vertical="center"/>
    </xf>
    <xf numFmtId="178" fontId="33" fillId="4" borderId="57" xfId="0" applyNumberFormat="1" applyFont="1" applyFill="1" applyBorder="1" applyAlignment="1">
      <alignment horizontal="distributed" vertical="center"/>
    </xf>
    <xf numFmtId="178" fontId="33" fillId="4" borderId="58" xfId="0" applyNumberFormat="1" applyFont="1" applyFill="1" applyBorder="1" applyAlignment="1">
      <alignment horizontal="distributed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3" fillId="0" borderId="0" xfId="0" applyNumberFormat="1" applyFont="1" applyFill="1" applyBorder="1" applyAlignment="1">
      <alignment horizontal="left" vertical="center"/>
    </xf>
    <xf numFmtId="178" fontId="33" fillId="3" borderId="3" xfId="0" applyNumberFormat="1" applyFont="1" applyFill="1" applyBorder="1" applyAlignment="1">
      <alignment horizontal="center" vertical="center"/>
    </xf>
    <xf numFmtId="178" fontId="16" fillId="0" borderId="48" xfId="0" applyNumberFormat="1" applyFont="1" applyFill="1" applyBorder="1" applyAlignment="1">
      <alignment horizontal="distributed" vertical="center" justifyLastLine="1"/>
    </xf>
    <xf numFmtId="178" fontId="16" fillId="0" borderId="28" xfId="0" applyNumberFormat="1" applyFont="1" applyFill="1" applyBorder="1" applyAlignment="1">
      <alignment horizontal="distributed" vertical="center" justifyLastLine="1"/>
    </xf>
    <xf numFmtId="178" fontId="16" fillId="0" borderId="59" xfId="0" applyNumberFormat="1" applyFont="1" applyFill="1" applyBorder="1" applyAlignment="1">
      <alignment horizontal="distributed" vertical="center" justifyLastLine="1"/>
    </xf>
    <xf numFmtId="178" fontId="16" fillId="0" borderId="21" xfId="0" applyNumberFormat="1" applyFont="1" applyFill="1" applyBorder="1" applyAlignment="1">
      <alignment horizontal="distributed" vertical="center" justifyLastLine="1"/>
    </xf>
    <xf numFmtId="178" fontId="16" fillId="0" borderId="47" xfId="0" applyNumberFormat="1" applyFont="1" applyFill="1" applyBorder="1" applyAlignment="1">
      <alignment horizontal="distributed" vertical="center" justifyLastLine="1"/>
    </xf>
    <xf numFmtId="178" fontId="16" fillId="0" borderId="46" xfId="0" applyNumberFormat="1" applyFont="1" applyFill="1" applyBorder="1" applyAlignment="1">
      <alignment horizontal="distributed" vertical="center" justifyLastLine="1"/>
    </xf>
    <xf numFmtId="178" fontId="16" fillId="0" borderId="5" xfId="0" applyNumberFormat="1" applyFont="1" applyFill="1" applyBorder="1" applyAlignment="1">
      <alignment horizontal="center" vertical="center"/>
    </xf>
    <xf numFmtId="178" fontId="16" fillId="0" borderId="33" xfId="0" applyNumberFormat="1" applyFont="1" applyFill="1" applyBorder="1" applyAlignment="1">
      <alignment horizontal="center" vertical="center"/>
    </xf>
    <xf numFmtId="178" fontId="33" fillId="3" borderId="5" xfId="0" applyNumberFormat="1" applyFont="1" applyFill="1" applyBorder="1" applyAlignment="1">
      <alignment horizontal="center" vertical="center"/>
    </xf>
    <xf numFmtId="178" fontId="33" fillId="3" borderId="33" xfId="0" applyNumberFormat="1" applyFont="1" applyFill="1" applyBorder="1" applyAlignment="1">
      <alignment horizontal="center" vertical="center"/>
    </xf>
  </cellXfs>
  <cellStyles count="7">
    <cellStyle name="Header1" xfId="1"/>
    <cellStyle name="Header2" xfId="2"/>
    <cellStyle name="쉼표 [0]" xfId="3" builtinId="6"/>
    <cellStyle name="콤마 [0]_6월실적" xfId="4"/>
    <cellStyle name="콤마_6월실적" xfId="5"/>
    <cellStyle name="표준" xfId="0" builtinId="0"/>
    <cellStyle name="표준 2" xfId="6"/>
  </cellStyles>
  <dxfs count="0"/>
  <tableStyles count="0" defaultTableStyle="TableStyleMedium9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85725</xdr:colOff>
      <xdr:row>44</xdr:row>
      <xdr:rowOff>38100</xdr:rowOff>
    </xdr:from>
    <xdr:to>
      <xdr:col>29</xdr:col>
      <xdr:colOff>66675</xdr:colOff>
      <xdr:row>44</xdr:row>
      <xdr:rowOff>295275</xdr:rowOff>
    </xdr:to>
    <xdr:pic>
      <xdr:nvPicPr>
        <xdr:cNvPr id="4863" name="Picture 1" descr="단법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543925"/>
          <a:ext cx="2609850" cy="257175"/>
        </a:xfrm>
        <a:prstGeom prst="rect">
          <a:avLst/>
        </a:prstGeom>
        <a:solidFill>
          <a:srgbClr val="FFFF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733425</xdr:colOff>
      <xdr:row>0</xdr:row>
      <xdr:rowOff>0</xdr:rowOff>
    </xdr:from>
    <xdr:to>
      <xdr:col>13</xdr:col>
      <xdr:colOff>285750</xdr:colOff>
      <xdr:row>0</xdr:row>
      <xdr:rowOff>0</xdr:rowOff>
    </xdr:to>
    <xdr:pic>
      <xdr:nvPicPr>
        <xdr:cNvPr id="6533" name="Picture 1" descr="인감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0"/>
          <a:ext cx="523875" cy="0"/>
        </a:xfrm>
        <a:prstGeom prst="rect">
          <a:avLst/>
        </a:prstGeom>
        <a:solidFill>
          <a:srgbClr val="FFFF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0</xdr:row>
      <xdr:rowOff>0</xdr:rowOff>
    </xdr:from>
    <xdr:to>
      <xdr:col>8</xdr:col>
      <xdr:colOff>285750</xdr:colOff>
      <xdr:row>0</xdr:row>
      <xdr:rowOff>0</xdr:rowOff>
    </xdr:to>
    <xdr:pic>
      <xdr:nvPicPr>
        <xdr:cNvPr id="7551" name="Picture 1" descr="인감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0"/>
          <a:ext cx="485775" cy="0"/>
        </a:xfrm>
        <a:prstGeom prst="rect">
          <a:avLst/>
        </a:prstGeom>
        <a:solidFill>
          <a:srgbClr val="FFFFFF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abSelected="1" view="pageBreakPreview" zoomScaleNormal="100" zoomScaleSheetLayoutView="100" workbookViewId="0">
      <selection activeCell="B1" sqref="B1:AF1"/>
    </sheetView>
  </sheetViews>
  <sheetFormatPr defaultRowHeight="13.5"/>
  <cols>
    <col min="1" max="1" width="0.5546875" style="9" customWidth="1"/>
    <col min="2" max="2" width="3.21875" style="7" customWidth="1"/>
    <col min="3" max="3" width="0.5546875" style="9" customWidth="1"/>
    <col min="4" max="4" width="5.77734375" style="7" customWidth="1"/>
    <col min="5" max="5" width="3.44140625" style="7" customWidth="1"/>
    <col min="6" max="6" width="0.5546875" style="9" customWidth="1"/>
    <col min="7" max="7" width="3.77734375" style="11" customWidth="1"/>
    <col min="8" max="8" width="3" style="11" customWidth="1"/>
    <col min="9" max="10" width="0.5546875" style="9" customWidth="1"/>
    <col min="11" max="11" width="8.77734375" style="7" customWidth="1"/>
    <col min="12" max="12" width="3.44140625" style="7" customWidth="1"/>
    <col min="13" max="13" width="0.5546875" style="9" customWidth="1"/>
    <col min="14" max="14" width="3.77734375" style="11" customWidth="1"/>
    <col min="15" max="15" width="3" style="7" customWidth="1"/>
    <col min="16" max="17" width="0.5546875" style="9" customWidth="1"/>
    <col min="18" max="18" width="3.77734375" style="7" customWidth="1"/>
    <col min="19" max="19" width="5.77734375" style="7" customWidth="1"/>
    <col min="20" max="20" width="3.44140625" style="7" customWidth="1"/>
    <col min="21" max="21" width="0.5546875" style="9" customWidth="1"/>
    <col min="22" max="22" width="3.77734375" style="7" customWidth="1"/>
    <col min="23" max="23" width="3" style="7" customWidth="1"/>
    <col min="24" max="25" width="0.5546875" style="9" customWidth="1"/>
    <col min="26" max="26" width="8.44140625" style="15" customWidth="1"/>
    <col min="27" max="27" width="0.5546875" style="16" customWidth="1"/>
    <col min="28" max="28" width="3.44140625" style="15" customWidth="1"/>
    <col min="29" max="29" width="0.5546875" style="16" customWidth="1"/>
    <col min="30" max="30" width="3.77734375" style="17" customWidth="1"/>
    <col min="31" max="31" width="3" style="15" customWidth="1"/>
    <col min="32" max="32" width="0.5546875" style="9" customWidth="1"/>
  </cols>
  <sheetData>
    <row r="1" spans="1:33" s="14" customFormat="1" ht="30" customHeight="1" thickBot="1">
      <c r="A1" s="19"/>
      <c r="B1" s="503" t="s">
        <v>13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</row>
    <row r="2" spans="1:33" s="61" customFormat="1" ht="16.5" customHeight="1">
      <c r="A2" s="59"/>
      <c r="B2" s="516" t="s">
        <v>575</v>
      </c>
      <c r="C2" s="516"/>
      <c r="D2" s="516"/>
      <c r="E2" s="516"/>
      <c r="F2" s="516"/>
      <c r="G2" s="516"/>
      <c r="H2" s="516"/>
      <c r="I2" s="309"/>
      <c r="J2" s="310"/>
      <c r="K2" s="517"/>
      <c r="L2" s="517"/>
      <c r="M2" s="517"/>
      <c r="N2" s="517"/>
      <c r="O2" s="517"/>
      <c r="P2" s="411"/>
      <c r="Q2" s="310"/>
      <c r="R2" s="516" t="s">
        <v>576</v>
      </c>
      <c r="S2" s="516"/>
      <c r="T2" s="516"/>
      <c r="U2" s="516"/>
      <c r="V2" s="516"/>
      <c r="W2" s="516"/>
      <c r="X2" s="303"/>
      <c r="Y2" s="304"/>
      <c r="Z2" s="486"/>
      <c r="AA2" s="486"/>
      <c r="AB2" s="486"/>
      <c r="AC2" s="486"/>
      <c r="AD2" s="486"/>
      <c r="AE2" s="486"/>
      <c r="AF2" s="272"/>
      <c r="AG2" s="60"/>
    </row>
    <row r="3" spans="1:33" s="61" customFormat="1" ht="16.5" customHeight="1">
      <c r="A3" s="62"/>
      <c r="B3" s="487" t="s">
        <v>577</v>
      </c>
      <c r="C3" s="487"/>
      <c r="D3" s="487"/>
      <c r="E3" s="487"/>
      <c r="F3" s="487"/>
      <c r="G3" s="487"/>
      <c r="H3" s="487"/>
      <c r="I3" s="311"/>
      <c r="J3" s="312"/>
      <c r="K3" s="488"/>
      <c r="L3" s="488"/>
      <c r="M3" s="488"/>
      <c r="N3" s="488"/>
      <c r="O3" s="488"/>
      <c r="P3" s="412"/>
      <c r="Q3" s="312"/>
      <c r="R3" s="487" t="s">
        <v>578</v>
      </c>
      <c r="S3" s="487"/>
      <c r="T3" s="487"/>
      <c r="U3" s="487"/>
      <c r="V3" s="487"/>
      <c r="W3" s="487"/>
      <c r="X3" s="305"/>
      <c r="Y3" s="306"/>
      <c r="Z3" s="489"/>
      <c r="AA3" s="489"/>
      <c r="AB3" s="489"/>
      <c r="AC3" s="489"/>
      <c r="AD3" s="489"/>
      <c r="AE3" s="489"/>
      <c r="AF3" s="273"/>
      <c r="AG3" s="60"/>
    </row>
    <row r="4" spans="1:33" s="61" customFormat="1" ht="16.5" customHeight="1">
      <c r="A4" s="63"/>
      <c r="B4" s="491" t="s">
        <v>579</v>
      </c>
      <c r="C4" s="491"/>
      <c r="D4" s="491"/>
      <c r="E4" s="491"/>
      <c r="F4" s="491"/>
      <c r="G4" s="491"/>
      <c r="H4" s="491"/>
      <c r="I4" s="311"/>
      <c r="J4" s="312"/>
      <c r="K4" s="488"/>
      <c r="L4" s="488"/>
      <c r="M4" s="488"/>
      <c r="N4" s="488"/>
      <c r="O4" s="488"/>
      <c r="P4" s="412"/>
      <c r="Q4" s="312"/>
      <c r="R4" s="487" t="s">
        <v>580</v>
      </c>
      <c r="S4" s="487"/>
      <c r="T4" s="487"/>
      <c r="U4" s="487"/>
      <c r="V4" s="487"/>
      <c r="W4" s="487"/>
      <c r="X4" s="275"/>
      <c r="Y4" s="274"/>
      <c r="Z4" s="492"/>
      <c r="AA4" s="492"/>
      <c r="AB4" s="492"/>
      <c r="AC4" s="492"/>
      <c r="AD4" s="492"/>
      <c r="AE4" s="492"/>
      <c r="AF4" s="273"/>
      <c r="AG4" s="60"/>
    </row>
    <row r="5" spans="1:33" s="61" customFormat="1" ht="16.5" customHeight="1">
      <c r="A5" s="62"/>
      <c r="B5" s="487" t="s">
        <v>581</v>
      </c>
      <c r="C5" s="487"/>
      <c r="D5" s="487"/>
      <c r="E5" s="487"/>
      <c r="F5" s="487"/>
      <c r="G5" s="487"/>
      <c r="H5" s="487"/>
      <c r="I5" s="311"/>
      <c r="J5" s="312"/>
      <c r="K5" s="488"/>
      <c r="L5" s="488"/>
      <c r="M5" s="488"/>
      <c r="N5" s="488"/>
      <c r="O5" s="488"/>
      <c r="P5" s="412"/>
      <c r="Q5" s="312"/>
      <c r="R5" s="487" t="s">
        <v>582</v>
      </c>
      <c r="S5" s="487"/>
      <c r="T5" s="487"/>
      <c r="U5" s="487"/>
      <c r="V5" s="487"/>
      <c r="W5" s="487"/>
      <c r="X5" s="275"/>
      <c r="Y5" s="274"/>
      <c r="Z5" s="492"/>
      <c r="AA5" s="492"/>
      <c r="AB5" s="492"/>
      <c r="AC5" s="492"/>
      <c r="AD5" s="492"/>
      <c r="AE5" s="492"/>
      <c r="AF5" s="273"/>
      <c r="AG5" s="60"/>
    </row>
    <row r="6" spans="1:33" s="61" customFormat="1" ht="16.5" customHeight="1" thickBot="1">
      <c r="A6" s="64"/>
      <c r="B6" s="493" t="s">
        <v>583</v>
      </c>
      <c r="C6" s="493"/>
      <c r="D6" s="493"/>
      <c r="E6" s="493"/>
      <c r="F6" s="493"/>
      <c r="G6" s="493"/>
      <c r="H6" s="493"/>
      <c r="I6" s="313"/>
      <c r="J6" s="314"/>
      <c r="K6" s="494"/>
      <c r="L6" s="494"/>
      <c r="M6" s="494"/>
      <c r="N6" s="494"/>
      <c r="O6" s="494"/>
      <c r="P6" s="413"/>
      <c r="Q6" s="314"/>
      <c r="R6" s="495" t="s">
        <v>584</v>
      </c>
      <c r="S6" s="495"/>
      <c r="T6" s="495"/>
      <c r="U6" s="495"/>
      <c r="V6" s="495"/>
      <c r="W6" s="495"/>
      <c r="X6" s="307"/>
      <c r="Y6" s="308"/>
      <c r="Z6" s="496"/>
      <c r="AA6" s="496"/>
      <c r="AB6" s="496"/>
      <c r="AC6" s="496"/>
      <c r="AD6" s="496"/>
      <c r="AE6" s="496"/>
      <c r="AF6" s="276"/>
      <c r="AG6" s="60"/>
    </row>
    <row r="7" spans="1:33" s="67" customFormat="1" ht="13.5" customHeight="1">
      <c r="A7" s="65"/>
      <c r="B7" s="459" t="s">
        <v>46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60"/>
      <c r="AG7" s="66"/>
    </row>
    <row r="8" spans="1:33" s="67" customFormat="1" ht="13.5" customHeight="1">
      <c r="A8" s="68"/>
      <c r="B8" s="464" t="s">
        <v>47</v>
      </c>
      <c r="C8" s="464"/>
      <c r="D8" s="464"/>
      <c r="E8" s="464"/>
      <c r="F8" s="464"/>
      <c r="G8" s="464"/>
      <c r="H8" s="464"/>
      <c r="I8" s="497"/>
      <c r="J8" s="497"/>
      <c r="K8" s="498"/>
      <c r="L8" s="499"/>
      <c r="M8" s="499"/>
      <c r="N8" s="500"/>
      <c r="O8" s="69" t="s">
        <v>48</v>
      </c>
      <c r="P8" s="70"/>
      <c r="Q8" s="71"/>
      <c r="R8" s="501" t="s">
        <v>49</v>
      </c>
      <c r="S8" s="501"/>
      <c r="T8" s="501"/>
      <c r="U8" s="501"/>
      <c r="V8" s="501"/>
      <c r="W8" s="501"/>
      <c r="X8" s="501"/>
      <c r="Y8" s="501"/>
      <c r="Z8" s="501"/>
      <c r="AA8" s="502"/>
      <c r="AB8" s="461"/>
      <c r="AC8" s="462"/>
      <c r="AD8" s="463"/>
      <c r="AE8" s="72" t="s">
        <v>48</v>
      </c>
      <c r="AF8" s="73"/>
      <c r="AG8" s="66"/>
    </row>
    <row r="9" spans="1:33" s="67" customFormat="1" ht="13.5" customHeight="1">
      <c r="A9" s="74"/>
      <c r="B9" s="445" t="s">
        <v>50</v>
      </c>
      <c r="C9" s="445"/>
      <c r="D9" s="445"/>
      <c r="E9" s="445"/>
      <c r="F9" s="445"/>
      <c r="G9" s="445"/>
      <c r="H9" s="445"/>
      <c r="I9" s="445"/>
      <c r="J9" s="445"/>
      <c r="K9" s="446"/>
      <c r="L9" s="447"/>
      <c r="M9" s="447"/>
      <c r="N9" s="448"/>
      <c r="O9" s="75" t="s">
        <v>48</v>
      </c>
      <c r="P9" s="37"/>
      <c r="Q9" s="76"/>
      <c r="R9" s="445" t="s">
        <v>51</v>
      </c>
      <c r="S9" s="445"/>
      <c r="T9" s="445"/>
      <c r="U9" s="445"/>
      <c r="V9" s="445"/>
      <c r="W9" s="445"/>
      <c r="X9" s="445"/>
      <c r="Y9" s="445"/>
      <c r="Z9" s="445"/>
      <c r="AA9" s="446"/>
      <c r="AB9" s="449"/>
      <c r="AC9" s="450"/>
      <c r="AD9" s="451"/>
      <c r="AE9" s="77" t="s">
        <v>48</v>
      </c>
      <c r="AF9" s="78"/>
      <c r="AG9" s="66"/>
    </row>
    <row r="10" spans="1:33" s="67" customFormat="1" ht="13.5" customHeight="1">
      <c r="A10" s="68"/>
      <c r="B10" s="464" t="s">
        <v>52</v>
      </c>
      <c r="C10" s="464"/>
      <c r="D10" s="464"/>
      <c r="E10" s="464"/>
      <c r="F10" s="464"/>
      <c r="G10" s="464"/>
      <c r="H10" s="464"/>
      <c r="I10" s="464"/>
      <c r="J10" s="464"/>
      <c r="K10" s="465"/>
      <c r="L10" s="447"/>
      <c r="M10" s="447"/>
      <c r="N10" s="448"/>
      <c r="O10" s="75" t="s">
        <v>48</v>
      </c>
      <c r="P10" s="37"/>
      <c r="Q10" s="76"/>
      <c r="R10" s="445" t="s">
        <v>53</v>
      </c>
      <c r="S10" s="445"/>
      <c r="T10" s="445"/>
      <c r="U10" s="445"/>
      <c r="V10" s="445"/>
      <c r="W10" s="445"/>
      <c r="X10" s="445"/>
      <c r="Y10" s="445"/>
      <c r="Z10" s="445"/>
      <c r="AA10" s="446"/>
      <c r="AB10" s="449"/>
      <c r="AC10" s="450"/>
      <c r="AD10" s="451"/>
      <c r="AE10" s="77" t="s">
        <v>48</v>
      </c>
      <c r="AF10" s="78"/>
      <c r="AG10" s="66"/>
    </row>
    <row r="11" spans="1:33" s="67" customFormat="1" ht="13.5" customHeight="1">
      <c r="A11" s="74"/>
      <c r="B11" s="445" t="s">
        <v>54</v>
      </c>
      <c r="C11" s="445"/>
      <c r="D11" s="445"/>
      <c r="E11" s="445"/>
      <c r="F11" s="445"/>
      <c r="G11" s="445"/>
      <c r="H11" s="445"/>
      <c r="I11" s="445"/>
      <c r="J11" s="445"/>
      <c r="K11" s="446"/>
      <c r="L11" s="447"/>
      <c r="M11" s="447"/>
      <c r="N11" s="448"/>
      <c r="O11" s="75" t="s">
        <v>48</v>
      </c>
      <c r="P11" s="37"/>
      <c r="Q11" s="76"/>
      <c r="R11" s="445" t="s">
        <v>55</v>
      </c>
      <c r="S11" s="445"/>
      <c r="T11" s="445"/>
      <c r="U11" s="445"/>
      <c r="V11" s="445"/>
      <c r="W11" s="445"/>
      <c r="X11" s="445"/>
      <c r="Y11" s="445"/>
      <c r="Z11" s="445"/>
      <c r="AA11" s="446"/>
      <c r="AB11" s="449"/>
      <c r="AC11" s="450"/>
      <c r="AD11" s="451"/>
      <c r="AE11" s="77" t="s">
        <v>48</v>
      </c>
      <c r="AF11" s="78"/>
      <c r="AG11" s="66"/>
    </row>
    <row r="12" spans="1:33" s="67" customFormat="1" ht="13.5" customHeight="1">
      <c r="A12" s="79"/>
      <c r="B12" s="452" t="s">
        <v>56</v>
      </c>
      <c r="C12" s="452"/>
      <c r="D12" s="452"/>
      <c r="E12" s="452"/>
      <c r="F12" s="452"/>
      <c r="G12" s="452"/>
      <c r="H12" s="452"/>
      <c r="I12" s="452"/>
      <c r="J12" s="452"/>
      <c r="K12" s="453"/>
      <c r="L12" s="454"/>
      <c r="M12" s="454"/>
      <c r="N12" s="455"/>
      <c r="O12" s="54" t="s">
        <v>48</v>
      </c>
      <c r="P12" s="40"/>
      <c r="Q12" s="80"/>
      <c r="R12" s="452" t="s">
        <v>57</v>
      </c>
      <c r="S12" s="452"/>
      <c r="T12" s="452"/>
      <c r="U12" s="452"/>
      <c r="V12" s="452"/>
      <c r="W12" s="452"/>
      <c r="X12" s="452"/>
      <c r="Y12" s="452"/>
      <c r="Z12" s="452"/>
      <c r="AA12" s="453"/>
      <c r="AB12" s="456"/>
      <c r="AC12" s="457"/>
      <c r="AD12" s="458"/>
      <c r="AE12" s="81" t="s">
        <v>48</v>
      </c>
      <c r="AF12" s="82"/>
      <c r="AG12" s="66"/>
    </row>
    <row r="13" spans="1:33" s="67" customFormat="1" ht="13.5" customHeight="1">
      <c r="A13" s="65"/>
      <c r="B13" s="459" t="s">
        <v>58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60"/>
      <c r="AG13" s="66"/>
    </row>
    <row r="14" spans="1:33" s="92" customFormat="1" ht="13.5" customHeight="1">
      <c r="A14" s="83"/>
      <c r="B14" s="431" t="s">
        <v>59</v>
      </c>
      <c r="C14" s="431"/>
      <c r="D14" s="431"/>
      <c r="E14" s="431"/>
      <c r="F14" s="84"/>
      <c r="G14" s="85"/>
      <c r="H14" s="52" t="s">
        <v>60</v>
      </c>
      <c r="I14" s="86"/>
      <c r="J14" s="52"/>
      <c r="K14" s="431" t="s">
        <v>61</v>
      </c>
      <c r="L14" s="431"/>
      <c r="M14" s="84"/>
      <c r="N14" s="85"/>
      <c r="O14" s="52" t="s">
        <v>60</v>
      </c>
      <c r="P14" s="86"/>
      <c r="Q14" s="52"/>
      <c r="R14" s="431" t="s">
        <v>62</v>
      </c>
      <c r="S14" s="431"/>
      <c r="T14" s="431"/>
      <c r="U14" s="84"/>
      <c r="V14" s="85"/>
      <c r="W14" s="52" t="s">
        <v>60</v>
      </c>
      <c r="X14" s="86"/>
      <c r="Y14" s="52"/>
      <c r="Z14" s="444" t="s">
        <v>63</v>
      </c>
      <c r="AA14" s="444"/>
      <c r="AB14" s="444"/>
      <c r="AC14" s="87"/>
      <c r="AD14" s="88"/>
      <c r="AE14" s="89" t="s">
        <v>60</v>
      </c>
      <c r="AF14" s="90"/>
      <c r="AG14" s="91"/>
    </row>
    <row r="15" spans="1:33" s="92" customFormat="1" ht="13.5" customHeight="1">
      <c r="A15" s="74"/>
      <c r="B15" s="437" t="s">
        <v>64</v>
      </c>
      <c r="C15" s="437"/>
      <c r="D15" s="437"/>
      <c r="E15" s="437"/>
      <c r="F15" s="93"/>
      <c r="G15" s="94"/>
      <c r="H15" s="75" t="s">
        <v>60</v>
      </c>
      <c r="I15" s="95"/>
      <c r="J15" s="75"/>
      <c r="K15" s="437" t="s">
        <v>65</v>
      </c>
      <c r="L15" s="437"/>
      <c r="M15" s="93"/>
      <c r="N15" s="94"/>
      <c r="O15" s="75" t="s">
        <v>60</v>
      </c>
      <c r="P15" s="95"/>
      <c r="Q15" s="75"/>
      <c r="R15" s="437" t="s">
        <v>66</v>
      </c>
      <c r="S15" s="437"/>
      <c r="T15" s="437"/>
      <c r="U15" s="93"/>
      <c r="V15" s="94"/>
      <c r="W15" s="75" t="s">
        <v>60</v>
      </c>
      <c r="X15" s="95"/>
      <c r="Y15" s="75"/>
      <c r="Z15" s="443" t="s">
        <v>67</v>
      </c>
      <c r="AA15" s="443"/>
      <c r="AB15" s="443"/>
      <c r="AC15" s="96"/>
      <c r="AD15" s="97"/>
      <c r="AE15" s="77" t="s">
        <v>60</v>
      </c>
      <c r="AF15" s="78"/>
      <c r="AG15" s="91"/>
    </row>
    <row r="16" spans="1:33" s="92" customFormat="1" ht="13.5" customHeight="1">
      <c r="A16" s="74"/>
      <c r="B16" s="437" t="s">
        <v>68</v>
      </c>
      <c r="C16" s="437"/>
      <c r="D16" s="437"/>
      <c r="E16" s="437"/>
      <c r="F16" s="93"/>
      <c r="G16" s="94"/>
      <c r="H16" s="75" t="s">
        <v>60</v>
      </c>
      <c r="I16" s="95"/>
      <c r="J16" s="75"/>
      <c r="K16" s="437" t="s">
        <v>69</v>
      </c>
      <c r="L16" s="437"/>
      <c r="M16" s="93"/>
      <c r="N16" s="94"/>
      <c r="O16" s="75" t="s">
        <v>60</v>
      </c>
      <c r="P16" s="95"/>
      <c r="Q16" s="75"/>
      <c r="R16" s="437" t="s">
        <v>70</v>
      </c>
      <c r="S16" s="437"/>
      <c r="T16" s="437"/>
      <c r="U16" s="93"/>
      <c r="V16" s="94"/>
      <c r="W16" s="75" t="s">
        <v>60</v>
      </c>
      <c r="X16" s="95"/>
      <c r="Y16" s="75"/>
      <c r="Z16" s="443" t="s">
        <v>71</v>
      </c>
      <c r="AA16" s="443"/>
      <c r="AB16" s="443"/>
      <c r="AC16" s="96"/>
      <c r="AD16" s="97"/>
      <c r="AE16" s="77" t="s">
        <v>60</v>
      </c>
      <c r="AF16" s="78"/>
      <c r="AG16" s="91"/>
    </row>
    <row r="17" spans="1:35" s="92" customFormat="1" ht="13.5" customHeight="1">
      <c r="A17" s="74"/>
      <c r="B17" s="437" t="s">
        <v>72</v>
      </c>
      <c r="C17" s="437"/>
      <c r="D17" s="437"/>
      <c r="E17" s="437"/>
      <c r="F17" s="93"/>
      <c r="G17" s="94"/>
      <c r="H17" s="75" t="s">
        <v>60</v>
      </c>
      <c r="I17" s="95"/>
      <c r="J17" s="75"/>
      <c r="K17" s="437" t="s">
        <v>73</v>
      </c>
      <c r="L17" s="437"/>
      <c r="M17" s="93"/>
      <c r="N17" s="94"/>
      <c r="O17" s="75" t="s">
        <v>60</v>
      </c>
      <c r="P17" s="95"/>
      <c r="Q17" s="75"/>
      <c r="R17" s="437" t="s">
        <v>74</v>
      </c>
      <c r="S17" s="437"/>
      <c r="T17" s="437"/>
      <c r="U17" s="93"/>
      <c r="V17" s="94"/>
      <c r="W17" s="75" t="s">
        <v>60</v>
      </c>
      <c r="X17" s="95"/>
      <c r="Y17" s="75"/>
      <c r="Z17" s="443" t="s">
        <v>75</v>
      </c>
      <c r="AA17" s="443"/>
      <c r="AB17" s="443"/>
      <c r="AC17" s="96"/>
      <c r="AD17" s="97"/>
      <c r="AE17" s="77" t="s">
        <v>60</v>
      </c>
      <c r="AF17" s="78"/>
      <c r="AG17" s="91"/>
    </row>
    <row r="18" spans="1:35" s="92" customFormat="1" ht="13.5" customHeight="1">
      <c r="A18" s="74"/>
      <c r="B18" s="437" t="s">
        <v>76</v>
      </c>
      <c r="C18" s="437"/>
      <c r="D18" s="437"/>
      <c r="E18" s="437"/>
      <c r="F18" s="93"/>
      <c r="G18" s="94"/>
      <c r="H18" s="75" t="s">
        <v>60</v>
      </c>
      <c r="I18" s="95"/>
      <c r="J18" s="75"/>
      <c r="K18" s="437" t="s">
        <v>77</v>
      </c>
      <c r="L18" s="437"/>
      <c r="M18" s="93"/>
      <c r="N18" s="94"/>
      <c r="O18" s="75" t="s">
        <v>60</v>
      </c>
      <c r="P18" s="95"/>
      <c r="Q18" s="75"/>
      <c r="R18" s="437" t="s">
        <v>78</v>
      </c>
      <c r="S18" s="437"/>
      <c r="T18" s="437"/>
      <c r="U18" s="93"/>
      <c r="V18" s="94"/>
      <c r="W18" s="75" t="s">
        <v>60</v>
      </c>
      <c r="X18" s="95"/>
      <c r="Y18" s="75"/>
      <c r="Z18" s="443" t="s">
        <v>79</v>
      </c>
      <c r="AA18" s="443"/>
      <c r="AB18" s="443"/>
      <c r="AC18" s="96"/>
      <c r="AD18" s="97"/>
      <c r="AE18" s="77" t="s">
        <v>60</v>
      </c>
      <c r="AF18" s="78"/>
      <c r="AG18" s="91"/>
    </row>
    <row r="19" spans="1:35" s="92" customFormat="1" ht="13.5" customHeight="1">
      <c r="A19" s="74"/>
      <c r="B19" s="437" t="s">
        <v>80</v>
      </c>
      <c r="C19" s="437"/>
      <c r="D19" s="437"/>
      <c r="E19" s="437"/>
      <c r="F19" s="93"/>
      <c r="G19" s="94"/>
      <c r="H19" s="75" t="s">
        <v>60</v>
      </c>
      <c r="I19" s="95"/>
      <c r="J19" s="75"/>
      <c r="K19" s="437" t="s">
        <v>81</v>
      </c>
      <c r="L19" s="437"/>
      <c r="M19" s="93"/>
      <c r="N19" s="94"/>
      <c r="O19" s="75" t="s">
        <v>60</v>
      </c>
      <c r="P19" s="95"/>
      <c r="Q19" s="75"/>
      <c r="R19" s="437" t="s">
        <v>82</v>
      </c>
      <c r="S19" s="437"/>
      <c r="T19" s="437"/>
      <c r="U19" s="93"/>
      <c r="V19" s="94"/>
      <c r="W19" s="75" t="s">
        <v>60</v>
      </c>
      <c r="X19" s="95"/>
      <c r="Y19" s="75"/>
      <c r="Z19" s="443" t="s">
        <v>83</v>
      </c>
      <c r="AA19" s="443"/>
      <c r="AB19" s="443"/>
      <c r="AC19" s="96"/>
      <c r="AD19" s="97"/>
      <c r="AE19" s="77" t="s">
        <v>60</v>
      </c>
      <c r="AF19" s="78"/>
      <c r="AG19" s="91"/>
    </row>
    <row r="20" spans="1:35" s="92" customFormat="1" ht="13.5" customHeight="1">
      <c r="A20" s="74"/>
      <c r="B20" s="437" t="s">
        <v>84</v>
      </c>
      <c r="C20" s="437"/>
      <c r="D20" s="437"/>
      <c r="E20" s="437"/>
      <c r="F20" s="93"/>
      <c r="G20" s="94"/>
      <c r="H20" s="75" t="s">
        <v>60</v>
      </c>
      <c r="I20" s="95"/>
      <c r="J20" s="75"/>
      <c r="K20" s="437" t="s">
        <v>85</v>
      </c>
      <c r="L20" s="437"/>
      <c r="M20" s="93"/>
      <c r="N20" s="94"/>
      <c r="O20" s="75" t="s">
        <v>60</v>
      </c>
      <c r="P20" s="95"/>
      <c r="Q20" s="75"/>
      <c r="R20" s="437" t="s">
        <v>86</v>
      </c>
      <c r="S20" s="437"/>
      <c r="T20" s="437"/>
      <c r="U20" s="93"/>
      <c r="V20" s="94"/>
      <c r="W20" s="75" t="s">
        <v>60</v>
      </c>
      <c r="X20" s="95"/>
      <c r="Y20" s="39"/>
      <c r="Z20" s="438" t="s">
        <v>87</v>
      </c>
      <c r="AA20" s="438"/>
      <c r="AB20" s="438"/>
      <c r="AC20" s="98"/>
      <c r="AD20" s="99"/>
      <c r="AE20" s="81" t="s">
        <v>60</v>
      </c>
      <c r="AF20" s="82"/>
      <c r="AG20" s="91"/>
    </row>
    <row r="21" spans="1:35" s="92" customFormat="1" ht="13.5" customHeight="1">
      <c r="A21" s="65"/>
      <c r="B21" s="439" t="s">
        <v>88</v>
      </c>
      <c r="C21" s="439"/>
      <c r="D21" s="439"/>
      <c r="E21" s="439"/>
      <c r="F21" s="100"/>
      <c r="G21" s="101"/>
      <c r="H21" s="54" t="s">
        <v>60</v>
      </c>
      <c r="I21" s="102"/>
      <c r="J21" s="54"/>
      <c r="K21" s="434" t="s">
        <v>89</v>
      </c>
      <c r="L21" s="434"/>
      <c r="M21" s="100"/>
      <c r="N21" s="101"/>
      <c r="O21" s="54" t="s">
        <v>60</v>
      </c>
      <c r="P21" s="102"/>
      <c r="Q21" s="54"/>
      <c r="R21" s="434" t="s">
        <v>90</v>
      </c>
      <c r="S21" s="434"/>
      <c r="T21" s="434"/>
      <c r="U21" s="100"/>
      <c r="V21" s="101"/>
      <c r="W21" s="54" t="s">
        <v>60</v>
      </c>
      <c r="X21" s="102"/>
      <c r="Y21" s="53"/>
      <c r="Z21" s="440" t="s">
        <v>91</v>
      </c>
      <c r="AA21" s="440"/>
      <c r="AB21" s="440"/>
      <c r="AC21" s="103"/>
      <c r="AD21" s="104"/>
      <c r="AE21" s="105" t="s">
        <v>60</v>
      </c>
      <c r="AF21" s="106"/>
      <c r="AG21" s="91"/>
      <c r="AI21" s="107"/>
    </row>
    <row r="22" spans="1:35" s="67" customFormat="1" ht="13.5" customHeight="1">
      <c r="A22" s="108"/>
      <c r="B22" s="441" t="s">
        <v>92</v>
      </c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2"/>
      <c r="AG22" s="66"/>
    </row>
    <row r="23" spans="1:35" s="67" customFormat="1" ht="13.5" customHeight="1">
      <c r="A23" s="83"/>
      <c r="B23" s="431" t="s">
        <v>49</v>
      </c>
      <c r="C23" s="431"/>
      <c r="D23" s="431"/>
      <c r="E23" s="431"/>
      <c r="F23" s="109"/>
      <c r="G23" s="84"/>
      <c r="H23" s="52" t="s">
        <v>60</v>
      </c>
      <c r="I23" s="35"/>
      <c r="J23" s="71"/>
      <c r="K23" s="432" t="s">
        <v>93</v>
      </c>
      <c r="L23" s="432"/>
      <c r="M23" s="432"/>
      <c r="N23" s="432"/>
      <c r="O23" s="432"/>
      <c r="P23" s="35"/>
      <c r="Q23" s="36"/>
      <c r="R23" s="431" t="s">
        <v>94</v>
      </c>
      <c r="S23" s="431"/>
      <c r="T23" s="431"/>
      <c r="U23" s="109"/>
      <c r="V23" s="84"/>
      <c r="W23" s="52" t="s">
        <v>60</v>
      </c>
      <c r="X23" s="35"/>
      <c r="Y23" s="71"/>
      <c r="Z23" s="433" t="s">
        <v>93</v>
      </c>
      <c r="AA23" s="433"/>
      <c r="AB23" s="433"/>
      <c r="AC23" s="433"/>
      <c r="AD23" s="433"/>
      <c r="AE23" s="433"/>
      <c r="AF23" s="90"/>
      <c r="AG23" s="66"/>
    </row>
    <row r="24" spans="1:35" s="67" customFormat="1" ht="13.5" customHeight="1">
      <c r="A24" s="79"/>
      <c r="B24" s="434" t="s">
        <v>95</v>
      </c>
      <c r="C24" s="434"/>
      <c r="D24" s="434"/>
      <c r="E24" s="434"/>
      <c r="F24" s="302"/>
      <c r="G24" s="100"/>
      <c r="H24" s="54" t="s">
        <v>60</v>
      </c>
      <c r="I24" s="38"/>
      <c r="J24" s="80"/>
      <c r="K24" s="435" t="s">
        <v>93</v>
      </c>
      <c r="L24" s="435"/>
      <c r="M24" s="435"/>
      <c r="N24" s="435"/>
      <c r="O24" s="435"/>
      <c r="P24" s="38"/>
      <c r="Q24" s="40"/>
      <c r="R24" s="434" t="s">
        <v>96</v>
      </c>
      <c r="S24" s="434"/>
      <c r="T24" s="434"/>
      <c r="U24" s="302"/>
      <c r="V24" s="100"/>
      <c r="W24" s="54" t="s">
        <v>60</v>
      </c>
      <c r="X24" s="38"/>
      <c r="Y24" s="80"/>
      <c r="Z24" s="436" t="s">
        <v>93</v>
      </c>
      <c r="AA24" s="436"/>
      <c r="AB24" s="436"/>
      <c r="AC24" s="436"/>
      <c r="AD24" s="436"/>
      <c r="AE24" s="436"/>
      <c r="AF24" s="82"/>
      <c r="AG24" s="66"/>
    </row>
    <row r="25" spans="1:35" s="12" customFormat="1" ht="20.100000000000001" customHeight="1" thickBot="1">
      <c r="A25" s="21"/>
      <c r="B25" s="504" t="s">
        <v>15</v>
      </c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</row>
    <row r="26" spans="1:35" s="13" customFormat="1" ht="15" customHeight="1" thickBot="1">
      <c r="A26" s="277"/>
      <c r="B26" s="506" t="s">
        <v>26</v>
      </c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278"/>
      <c r="Y26" s="279"/>
      <c r="Z26" s="280" t="s">
        <v>27</v>
      </c>
      <c r="AA26" s="280"/>
      <c r="AB26" s="507" t="s">
        <v>97</v>
      </c>
      <c r="AC26" s="508"/>
      <c r="AD26" s="508"/>
      <c r="AE26" s="508"/>
      <c r="AF26" s="281"/>
    </row>
    <row r="27" spans="1:35" s="8" customFormat="1" ht="15" customHeight="1">
      <c r="A27" s="282"/>
      <c r="B27" s="283">
        <v>1</v>
      </c>
      <c r="C27" s="284"/>
      <c r="D27" s="490" t="s">
        <v>28</v>
      </c>
      <c r="E27" s="490"/>
      <c r="F27" s="490"/>
      <c r="G27" s="490"/>
      <c r="H27" s="490"/>
      <c r="I27" s="285"/>
      <c r="J27" s="286"/>
      <c r="K27" s="513" t="s">
        <v>146</v>
      </c>
      <c r="L27" s="513"/>
      <c r="M27" s="513"/>
      <c r="N27" s="513"/>
      <c r="O27" s="513"/>
      <c r="P27" s="513"/>
      <c r="Q27" s="513"/>
      <c r="R27" s="513"/>
      <c r="S27" s="513"/>
      <c r="T27" s="513"/>
      <c r="U27" s="285"/>
      <c r="V27" s="511" t="s">
        <v>29</v>
      </c>
      <c r="W27" s="512"/>
      <c r="X27" s="287"/>
      <c r="Y27" s="288"/>
      <c r="Z27" s="289">
        <f>세항목!L8</f>
        <v>0</v>
      </c>
      <c r="AA27" s="289"/>
      <c r="AB27" s="509">
        <f>세항목!N38</f>
        <v>0</v>
      </c>
      <c r="AC27" s="510"/>
      <c r="AD27" s="510"/>
      <c r="AE27" s="510"/>
      <c r="AF27" s="290"/>
    </row>
    <row r="28" spans="1:35" s="8" customFormat="1" ht="15" customHeight="1">
      <c r="A28" s="291"/>
      <c r="B28" s="43">
        <f>B27+1</f>
        <v>2</v>
      </c>
      <c r="C28" s="51"/>
      <c r="D28" s="468" t="s">
        <v>147</v>
      </c>
      <c r="E28" s="468"/>
      <c r="F28" s="468"/>
      <c r="G28" s="468"/>
      <c r="H28" s="468"/>
      <c r="I28" s="44"/>
      <c r="J28" s="45"/>
      <c r="K28" s="514" t="s">
        <v>148</v>
      </c>
      <c r="L28" s="514"/>
      <c r="M28" s="514"/>
      <c r="N28" s="514"/>
      <c r="O28" s="514"/>
      <c r="P28" s="514"/>
      <c r="Q28" s="514"/>
      <c r="R28" s="514"/>
      <c r="S28" s="514"/>
      <c r="T28" s="514"/>
      <c r="U28" s="44"/>
      <c r="V28" s="466" t="s">
        <v>30</v>
      </c>
      <c r="W28" s="467"/>
      <c r="X28" s="41"/>
      <c r="Y28" s="42"/>
      <c r="Z28" s="269">
        <f>세항목!L79</f>
        <v>0</v>
      </c>
      <c r="AA28" s="269"/>
      <c r="AB28" s="473">
        <f>세항목!N38</f>
        <v>0</v>
      </c>
      <c r="AC28" s="474"/>
      <c r="AD28" s="474"/>
      <c r="AE28" s="474"/>
      <c r="AF28" s="292"/>
    </row>
    <row r="29" spans="1:35" s="8" customFormat="1" ht="15" customHeight="1">
      <c r="A29" s="291"/>
      <c r="B29" s="43">
        <f t="shared" ref="B29:B40" si="0">B28+1</f>
        <v>3</v>
      </c>
      <c r="C29" s="51"/>
      <c r="D29" s="468" t="s">
        <v>149</v>
      </c>
      <c r="E29" s="468"/>
      <c r="F29" s="468"/>
      <c r="G29" s="468"/>
      <c r="H29" s="468"/>
      <c r="I29" s="44"/>
      <c r="J29" s="45"/>
      <c r="K29" s="515" t="s">
        <v>150</v>
      </c>
      <c r="L29" s="515"/>
      <c r="M29" s="515"/>
      <c r="N29" s="515"/>
      <c r="O29" s="515"/>
      <c r="P29" s="515"/>
      <c r="Q29" s="515"/>
      <c r="R29" s="515"/>
      <c r="S29" s="515"/>
      <c r="T29" s="515"/>
      <c r="U29" s="44"/>
      <c r="V29" s="466" t="s">
        <v>31</v>
      </c>
      <c r="W29" s="467"/>
      <c r="X29" s="41"/>
      <c r="Y29" s="42"/>
      <c r="Z29" s="269">
        <f>세항목!L79</f>
        <v>0</v>
      </c>
      <c r="AA29" s="269"/>
      <c r="AB29" s="473">
        <f>세항목!N79</f>
        <v>0</v>
      </c>
      <c r="AC29" s="474"/>
      <c r="AD29" s="474"/>
      <c r="AE29" s="474"/>
      <c r="AF29" s="292"/>
    </row>
    <row r="30" spans="1:35" s="8" customFormat="1" ht="15" customHeight="1">
      <c r="A30" s="291"/>
      <c r="B30" s="43">
        <f t="shared" si="0"/>
        <v>4</v>
      </c>
      <c r="C30" s="51"/>
      <c r="D30" s="468" t="s">
        <v>562</v>
      </c>
      <c r="E30" s="468"/>
      <c r="F30" s="468"/>
      <c r="G30" s="468"/>
      <c r="H30" s="468"/>
      <c r="I30" s="44"/>
      <c r="J30" s="45"/>
      <c r="K30" s="469" t="s">
        <v>32</v>
      </c>
      <c r="L30" s="469"/>
      <c r="M30" s="469"/>
      <c r="N30" s="469"/>
      <c r="O30" s="469"/>
      <c r="P30" s="469"/>
      <c r="Q30" s="469"/>
      <c r="R30" s="469"/>
      <c r="S30" s="469"/>
      <c r="T30" s="469"/>
      <c r="U30" s="44"/>
      <c r="V30" s="466" t="s">
        <v>33</v>
      </c>
      <c r="W30" s="467"/>
      <c r="X30" s="41"/>
      <c r="Y30" s="42"/>
      <c r="Z30" s="269">
        <f>세항목!L119</f>
        <v>0</v>
      </c>
      <c r="AA30" s="269"/>
      <c r="AB30" s="473">
        <f>세항목!N119</f>
        <v>0</v>
      </c>
      <c r="AC30" s="474"/>
      <c r="AD30" s="474"/>
      <c r="AE30" s="474"/>
      <c r="AF30" s="292"/>
    </row>
    <row r="31" spans="1:35" s="8" customFormat="1" ht="15" customHeight="1">
      <c r="A31" s="291"/>
      <c r="B31" s="43">
        <f t="shared" si="0"/>
        <v>5</v>
      </c>
      <c r="C31" s="51"/>
      <c r="D31" s="468" t="s">
        <v>34</v>
      </c>
      <c r="E31" s="468"/>
      <c r="F31" s="468"/>
      <c r="G31" s="468"/>
      <c r="H31" s="468"/>
      <c r="I31" s="44"/>
      <c r="J31" s="45"/>
      <c r="K31" s="469" t="s">
        <v>151</v>
      </c>
      <c r="L31" s="469"/>
      <c r="M31" s="469"/>
      <c r="N31" s="469"/>
      <c r="O31" s="469"/>
      <c r="P31" s="469"/>
      <c r="Q31" s="469"/>
      <c r="R31" s="469"/>
      <c r="S31" s="469"/>
      <c r="T31" s="469"/>
      <c r="U31" s="44"/>
      <c r="V31" s="466" t="s">
        <v>35</v>
      </c>
      <c r="W31" s="467"/>
      <c r="X31" s="41"/>
      <c r="Y31" s="42"/>
      <c r="Z31" s="269">
        <f>세항목!L141</f>
        <v>0</v>
      </c>
      <c r="AA31" s="269"/>
      <c r="AB31" s="473">
        <f>세항목!N141</f>
        <v>0</v>
      </c>
      <c r="AC31" s="474"/>
      <c r="AD31" s="474"/>
      <c r="AE31" s="474"/>
      <c r="AF31" s="292"/>
    </row>
    <row r="32" spans="1:35" s="8" customFormat="1" ht="15" customHeight="1">
      <c r="A32" s="291"/>
      <c r="B32" s="43">
        <f t="shared" si="0"/>
        <v>6</v>
      </c>
      <c r="C32" s="51"/>
      <c r="D32" s="468" t="s">
        <v>36</v>
      </c>
      <c r="E32" s="468"/>
      <c r="F32" s="468"/>
      <c r="G32" s="468"/>
      <c r="H32" s="468"/>
      <c r="I32" s="44"/>
      <c r="J32" s="45"/>
      <c r="K32" s="469" t="s">
        <v>37</v>
      </c>
      <c r="L32" s="469"/>
      <c r="M32" s="469"/>
      <c r="N32" s="469"/>
      <c r="O32" s="469"/>
      <c r="P32" s="469"/>
      <c r="Q32" s="469"/>
      <c r="R32" s="469"/>
      <c r="S32" s="469"/>
      <c r="T32" s="469"/>
      <c r="U32" s="44"/>
      <c r="V32" s="466" t="s">
        <v>38</v>
      </c>
      <c r="W32" s="467"/>
      <c r="X32" s="41"/>
      <c r="Y32" s="42"/>
      <c r="Z32" s="269">
        <f>세항목!L276</f>
        <v>0</v>
      </c>
      <c r="AA32" s="269"/>
      <c r="AB32" s="473">
        <f>세항목!N276</f>
        <v>0</v>
      </c>
      <c r="AC32" s="474"/>
      <c r="AD32" s="474"/>
      <c r="AE32" s="474"/>
      <c r="AF32" s="292"/>
    </row>
    <row r="33" spans="1:32" s="8" customFormat="1" ht="15" customHeight="1">
      <c r="A33" s="291"/>
      <c r="B33" s="43">
        <f t="shared" si="0"/>
        <v>7</v>
      </c>
      <c r="C33" s="51"/>
      <c r="D33" s="468" t="s">
        <v>321</v>
      </c>
      <c r="E33" s="468"/>
      <c r="F33" s="468"/>
      <c r="G33" s="468"/>
      <c r="H33" s="468"/>
      <c r="I33" s="44"/>
      <c r="J33" s="45"/>
      <c r="K33" s="469" t="s">
        <v>335</v>
      </c>
      <c r="L33" s="469"/>
      <c r="M33" s="469"/>
      <c r="N33" s="469"/>
      <c r="O33" s="469"/>
      <c r="P33" s="469"/>
      <c r="Q33" s="469"/>
      <c r="R33" s="469"/>
      <c r="S33" s="469"/>
      <c r="T33" s="469"/>
      <c r="U33" s="44"/>
      <c r="V33" s="466" t="s">
        <v>39</v>
      </c>
      <c r="W33" s="467"/>
      <c r="X33" s="41"/>
      <c r="Y33" s="42"/>
      <c r="Z33" s="269">
        <f>세항목!L291</f>
        <v>0</v>
      </c>
      <c r="AA33" s="269"/>
      <c r="AB33" s="473">
        <f>세항목!N291</f>
        <v>0</v>
      </c>
      <c r="AC33" s="474"/>
      <c r="AD33" s="474"/>
      <c r="AE33" s="474"/>
      <c r="AF33" s="292"/>
    </row>
    <row r="34" spans="1:32" s="8" customFormat="1" ht="15" customHeight="1">
      <c r="A34" s="291"/>
      <c r="B34" s="43">
        <f t="shared" si="0"/>
        <v>8</v>
      </c>
      <c r="C34" s="51"/>
      <c r="D34" s="468" t="s">
        <v>40</v>
      </c>
      <c r="E34" s="468"/>
      <c r="F34" s="468"/>
      <c r="G34" s="468"/>
      <c r="H34" s="468"/>
      <c r="I34" s="44"/>
      <c r="J34" s="45"/>
      <c r="K34" s="469" t="s">
        <v>360</v>
      </c>
      <c r="L34" s="469"/>
      <c r="M34" s="469"/>
      <c r="N34" s="469"/>
      <c r="O34" s="469"/>
      <c r="P34" s="469"/>
      <c r="Q34" s="469"/>
      <c r="R34" s="469"/>
      <c r="S34" s="469"/>
      <c r="T34" s="469"/>
      <c r="U34" s="44"/>
      <c r="V34" s="466" t="s">
        <v>41</v>
      </c>
      <c r="W34" s="467"/>
      <c r="X34" s="41"/>
      <c r="Y34" s="42"/>
      <c r="Z34" s="269">
        <f>세항목!L326</f>
        <v>0</v>
      </c>
      <c r="AA34" s="269"/>
      <c r="AB34" s="473">
        <f>세항목!N326</f>
        <v>0</v>
      </c>
      <c r="AC34" s="474"/>
      <c r="AD34" s="474"/>
      <c r="AE34" s="474"/>
      <c r="AF34" s="292"/>
    </row>
    <row r="35" spans="1:32" s="8" customFormat="1" ht="15" customHeight="1">
      <c r="A35" s="291"/>
      <c r="B35" s="43">
        <f t="shared" si="0"/>
        <v>9</v>
      </c>
      <c r="C35" s="51"/>
      <c r="D35" s="468" t="s">
        <v>42</v>
      </c>
      <c r="E35" s="468"/>
      <c r="F35" s="468"/>
      <c r="G35" s="468"/>
      <c r="H35" s="468"/>
      <c r="I35" s="44"/>
      <c r="J35" s="45"/>
      <c r="K35" s="469" t="s">
        <v>400</v>
      </c>
      <c r="L35" s="469"/>
      <c r="M35" s="469"/>
      <c r="N35" s="469"/>
      <c r="O35" s="469"/>
      <c r="P35" s="469"/>
      <c r="Q35" s="469"/>
      <c r="R35" s="469"/>
      <c r="S35" s="469"/>
      <c r="T35" s="469"/>
      <c r="U35" s="44"/>
      <c r="V35" s="466" t="s">
        <v>43</v>
      </c>
      <c r="W35" s="467"/>
      <c r="X35" s="41"/>
      <c r="Y35" s="42"/>
      <c r="Z35" s="269">
        <f>세항목!L326</f>
        <v>0</v>
      </c>
      <c r="AA35" s="269"/>
      <c r="AB35" s="473">
        <f>세항목!N326</f>
        <v>0</v>
      </c>
      <c r="AC35" s="474"/>
      <c r="AD35" s="474"/>
      <c r="AE35" s="474"/>
      <c r="AF35" s="292"/>
    </row>
    <row r="36" spans="1:32" s="8" customFormat="1" ht="15" customHeight="1">
      <c r="A36" s="291"/>
      <c r="B36" s="43">
        <f t="shared" si="0"/>
        <v>10</v>
      </c>
      <c r="C36" s="51"/>
      <c r="D36" s="468" t="s">
        <v>44</v>
      </c>
      <c r="E36" s="468"/>
      <c r="F36" s="468"/>
      <c r="G36" s="468"/>
      <c r="H36" s="468"/>
      <c r="I36" s="44"/>
      <c r="J36" s="45"/>
      <c r="K36" s="485" t="s">
        <v>399</v>
      </c>
      <c r="L36" s="485"/>
      <c r="M36" s="485"/>
      <c r="N36" s="485"/>
      <c r="O36" s="485"/>
      <c r="P36" s="485"/>
      <c r="Q36" s="485"/>
      <c r="R36" s="485"/>
      <c r="S36" s="485"/>
      <c r="T36" s="485"/>
      <c r="U36" s="44"/>
      <c r="V36" s="466" t="s">
        <v>45</v>
      </c>
      <c r="W36" s="467"/>
      <c r="X36" s="41"/>
      <c r="Y36" s="42"/>
      <c r="Z36" s="269">
        <f>세항목!L438</f>
        <v>0</v>
      </c>
      <c r="AA36" s="269"/>
      <c r="AB36" s="473">
        <f>세항목!N438</f>
        <v>0</v>
      </c>
      <c r="AC36" s="474"/>
      <c r="AD36" s="474"/>
      <c r="AE36" s="474"/>
      <c r="AF36" s="292"/>
    </row>
    <row r="37" spans="1:32" s="8" customFormat="1" ht="15" customHeight="1">
      <c r="A37" s="291"/>
      <c r="B37" s="43">
        <f t="shared" si="0"/>
        <v>11</v>
      </c>
      <c r="C37" s="51"/>
      <c r="D37" s="468" t="s">
        <v>438</v>
      </c>
      <c r="E37" s="468"/>
      <c r="F37" s="468"/>
      <c r="G37" s="468"/>
      <c r="H37" s="468"/>
      <c r="I37" s="44"/>
      <c r="J37" s="45"/>
      <c r="K37" s="469" t="s">
        <v>24</v>
      </c>
      <c r="L37" s="469"/>
      <c r="M37" s="469"/>
      <c r="N37" s="469"/>
      <c r="O37" s="469"/>
      <c r="P37" s="469"/>
      <c r="Q37" s="469"/>
      <c r="R37" s="469"/>
      <c r="S37" s="469"/>
      <c r="T37" s="469"/>
      <c r="U37" s="44"/>
      <c r="V37" s="466" t="s">
        <v>439</v>
      </c>
      <c r="W37" s="467"/>
      <c r="X37" s="41"/>
      <c r="Y37" s="42"/>
      <c r="Z37" s="269">
        <f>세항목!L451</f>
        <v>0</v>
      </c>
      <c r="AA37" s="269"/>
      <c r="AB37" s="473">
        <f>세항목!N451</f>
        <v>0</v>
      </c>
      <c r="AC37" s="474"/>
      <c r="AD37" s="474"/>
      <c r="AE37" s="474"/>
      <c r="AF37" s="292"/>
    </row>
    <row r="38" spans="1:32" s="8" customFormat="1" ht="15" customHeight="1">
      <c r="A38" s="291"/>
      <c r="B38" s="43">
        <f t="shared" si="0"/>
        <v>12</v>
      </c>
      <c r="C38" s="51"/>
      <c r="D38" s="468" t="s">
        <v>14</v>
      </c>
      <c r="E38" s="468"/>
      <c r="F38" s="468"/>
      <c r="G38" s="468"/>
      <c r="H38" s="468"/>
      <c r="I38" s="44"/>
      <c r="J38" s="45"/>
      <c r="K38" s="469" t="s">
        <v>25</v>
      </c>
      <c r="L38" s="469"/>
      <c r="M38" s="469"/>
      <c r="N38" s="469"/>
      <c r="O38" s="469"/>
      <c r="P38" s="469"/>
      <c r="Q38" s="469"/>
      <c r="R38" s="469"/>
      <c r="S38" s="469"/>
      <c r="T38" s="469"/>
      <c r="U38" s="44"/>
      <c r="V38" s="466" t="s">
        <v>440</v>
      </c>
      <c r="W38" s="467"/>
      <c r="X38" s="41"/>
      <c r="Y38" s="42"/>
      <c r="Z38" s="269">
        <f>세항목!L464</f>
        <v>0</v>
      </c>
      <c r="AA38" s="269"/>
      <c r="AB38" s="473">
        <f>세항목!N464</f>
        <v>0</v>
      </c>
      <c r="AC38" s="474"/>
      <c r="AD38" s="474"/>
      <c r="AE38" s="474"/>
      <c r="AF38" s="292"/>
    </row>
    <row r="39" spans="1:32" s="8" customFormat="1" ht="15" customHeight="1">
      <c r="A39" s="291"/>
      <c r="B39" s="43">
        <f t="shared" si="0"/>
        <v>13</v>
      </c>
      <c r="C39" s="51"/>
      <c r="D39" s="468" t="s">
        <v>437</v>
      </c>
      <c r="E39" s="468"/>
      <c r="F39" s="468"/>
      <c r="G39" s="468"/>
      <c r="H39" s="468"/>
      <c r="I39" s="44"/>
      <c r="J39" s="45"/>
      <c r="K39" s="469" t="s">
        <v>436</v>
      </c>
      <c r="L39" s="469"/>
      <c r="M39" s="469"/>
      <c r="N39" s="469"/>
      <c r="O39" s="469"/>
      <c r="P39" s="469"/>
      <c r="Q39" s="469"/>
      <c r="R39" s="469"/>
      <c r="S39" s="469"/>
      <c r="T39" s="469"/>
      <c r="U39" s="44"/>
      <c r="V39" s="466" t="s">
        <v>441</v>
      </c>
      <c r="W39" s="467"/>
      <c r="X39" s="41"/>
      <c r="Y39" s="42"/>
      <c r="Z39" s="269">
        <f>세항목!L500</f>
        <v>0</v>
      </c>
      <c r="AA39" s="269"/>
      <c r="AB39" s="473">
        <f>세항목!N500</f>
        <v>0</v>
      </c>
      <c r="AC39" s="474"/>
      <c r="AD39" s="474"/>
      <c r="AE39" s="474"/>
      <c r="AF39" s="292"/>
    </row>
    <row r="40" spans="1:32" s="8" customFormat="1" ht="15" customHeight="1" thickBot="1">
      <c r="A40" s="291"/>
      <c r="B40" s="43">
        <f t="shared" si="0"/>
        <v>14</v>
      </c>
      <c r="C40" s="51"/>
      <c r="D40" s="468" t="s">
        <v>560</v>
      </c>
      <c r="E40" s="468"/>
      <c r="F40" s="468"/>
      <c r="G40" s="468"/>
      <c r="H40" s="468"/>
      <c r="I40" s="44"/>
      <c r="J40" s="45"/>
      <c r="K40" s="469" t="s">
        <v>590</v>
      </c>
      <c r="L40" s="469"/>
      <c r="M40" s="469"/>
      <c r="N40" s="469"/>
      <c r="O40" s="469"/>
      <c r="P40" s="469"/>
      <c r="Q40" s="469"/>
      <c r="R40" s="469"/>
      <c r="S40" s="469"/>
      <c r="T40" s="469"/>
      <c r="U40" s="44"/>
      <c r="V40" s="466" t="s">
        <v>442</v>
      </c>
      <c r="W40" s="467"/>
      <c r="X40" s="41"/>
      <c r="Y40" s="42"/>
      <c r="Z40" s="269">
        <f>세항목!L505</f>
        <v>0</v>
      </c>
      <c r="AA40" s="269"/>
      <c r="AB40" s="473">
        <f>세항목!N505</f>
        <v>0</v>
      </c>
      <c r="AC40" s="474"/>
      <c r="AD40" s="474"/>
      <c r="AE40" s="474"/>
      <c r="AF40" s="292"/>
    </row>
    <row r="41" spans="1:32" s="8" customFormat="1" ht="15" customHeight="1" thickTop="1" thickBot="1">
      <c r="A41" s="293"/>
      <c r="B41" s="471" t="s">
        <v>561</v>
      </c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6"/>
      <c r="Y41" s="47"/>
      <c r="Z41" s="270">
        <f>SUM(Z27:Z40)</f>
        <v>0</v>
      </c>
      <c r="AA41" s="270"/>
      <c r="AB41" s="477">
        <f>Z41/165</f>
        <v>0</v>
      </c>
      <c r="AC41" s="478"/>
      <c r="AD41" s="478"/>
      <c r="AE41" s="478"/>
      <c r="AF41" s="294"/>
    </row>
    <row r="42" spans="1:32" s="8" customFormat="1" ht="15" customHeight="1" thickTop="1" thickBot="1">
      <c r="A42" s="295"/>
      <c r="B42" s="476" t="s">
        <v>444</v>
      </c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8"/>
      <c r="Y42" s="49"/>
      <c r="Z42" s="271">
        <f>Z41*0.1</f>
        <v>0</v>
      </c>
      <c r="AA42" s="271"/>
      <c r="AB42" s="480">
        <f>AB41*0.1</f>
        <v>0</v>
      </c>
      <c r="AC42" s="481"/>
      <c r="AD42" s="481"/>
      <c r="AE42" s="481"/>
      <c r="AF42" s="296"/>
    </row>
    <row r="43" spans="1:32" s="8" customFormat="1" ht="15" customHeight="1" thickTop="1" thickBot="1">
      <c r="A43" s="297"/>
      <c r="B43" s="479" t="s">
        <v>16</v>
      </c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299"/>
      <c r="Y43" s="300"/>
      <c r="Z43" s="301">
        <f>Z41+Z42</f>
        <v>0</v>
      </c>
      <c r="AA43" s="301"/>
      <c r="AB43" s="482">
        <f>AB41+AB42</f>
        <v>0</v>
      </c>
      <c r="AC43" s="483"/>
      <c r="AD43" s="483"/>
      <c r="AE43" s="483"/>
      <c r="AF43" s="298"/>
    </row>
    <row r="44" spans="1:32" ht="9.9499999999999993" customHeight="1">
      <c r="A44" s="472"/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</row>
    <row r="45" spans="1:32" s="8" customFormat="1" ht="24.75" customHeight="1">
      <c r="A45" s="10"/>
      <c r="B45" s="484" t="s">
        <v>23</v>
      </c>
      <c r="C45" s="484"/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8"/>
      <c r="AA45" s="18"/>
      <c r="AB45" s="18"/>
      <c r="AC45" s="18"/>
      <c r="AD45" s="20"/>
      <c r="AE45" s="18"/>
      <c r="AF45" s="10"/>
    </row>
    <row r="46" spans="1:32" s="8" customFormat="1" ht="24.95" customHeight="1">
      <c r="A46" s="10"/>
      <c r="B46" s="484" t="s">
        <v>447</v>
      </c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10"/>
      <c r="Q46" s="10"/>
      <c r="R46" s="10"/>
      <c r="S46" s="475" t="s">
        <v>445</v>
      </c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18"/>
      <c r="AF46" s="10"/>
    </row>
    <row r="47" spans="1:32" s="8" customFormat="1" ht="24.95" customHeight="1">
      <c r="A47" s="10"/>
      <c r="B47" s="10"/>
      <c r="C47" s="1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10"/>
      <c r="Q47" s="10"/>
      <c r="R47" s="10"/>
      <c r="S47" s="475" t="s">
        <v>446</v>
      </c>
      <c r="T47" s="475"/>
      <c r="U47" s="475"/>
      <c r="V47" s="475"/>
      <c r="W47" s="475"/>
      <c r="X47" s="475"/>
      <c r="Y47" s="475"/>
      <c r="Z47" s="475"/>
      <c r="AA47" s="475"/>
      <c r="AB47" s="475"/>
      <c r="AC47" s="475"/>
      <c r="AD47" s="475"/>
      <c r="AE47" s="18"/>
      <c r="AF47" s="10"/>
    </row>
  </sheetData>
  <mergeCells count="155">
    <mergeCell ref="B46:O46"/>
    <mergeCell ref="AB39:AE39"/>
    <mergeCell ref="V39:W39"/>
    <mergeCell ref="V40:W40"/>
    <mergeCell ref="D40:H40"/>
    <mergeCell ref="AB40:AE40"/>
    <mergeCell ref="K39:T39"/>
    <mergeCell ref="K40:T40"/>
    <mergeCell ref="AB32:AE32"/>
    <mergeCell ref="AB34:AE34"/>
    <mergeCell ref="AB35:AE35"/>
    <mergeCell ref="AB36:AE36"/>
    <mergeCell ref="AB33:AE33"/>
    <mergeCell ref="V32:W32"/>
    <mergeCell ref="D32:H32"/>
    <mergeCell ref="D33:H33"/>
    <mergeCell ref="K32:T32"/>
    <mergeCell ref="V34:W34"/>
    <mergeCell ref="V35:W35"/>
    <mergeCell ref="V36:W36"/>
    <mergeCell ref="K33:T33"/>
    <mergeCell ref="K34:T34"/>
    <mergeCell ref="D34:H34"/>
    <mergeCell ref="D36:H36"/>
    <mergeCell ref="D29:H29"/>
    <mergeCell ref="D30:H30"/>
    <mergeCell ref="D31:H31"/>
    <mergeCell ref="K31:T31"/>
    <mergeCell ref="B1:AF1"/>
    <mergeCell ref="B25:AF25"/>
    <mergeCell ref="B26:W26"/>
    <mergeCell ref="AB26:AE26"/>
    <mergeCell ref="AB27:AE27"/>
    <mergeCell ref="AB29:AE29"/>
    <mergeCell ref="AB30:AE30"/>
    <mergeCell ref="AB31:AE31"/>
    <mergeCell ref="V27:W27"/>
    <mergeCell ref="V28:W28"/>
    <mergeCell ref="V29:W29"/>
    <mergeCell ref="V30:W30"/>
    <mergeCell ref="V31:W31"/>
    <mergeCell ref="K27:T27"/>
    <mergeCell ref="K28:T28"/>
    <mergeCell ref="K29:T29"/>
    <mergeCell ref="K30:T30"/>
    <mergeCell ref="B2:H2"/>
    <mergeCell ref="K2:O2"/>
    <mergeCell ref="R2:W2"/>
    <mergeCell ref="Z2:AE2"/>
    <mergeCell ref="B3:H3"/>
    <mergeCell ref="K3:O3"/>
    <mergeCell ref="R3:W3"/>
    <mergeCell ref="Z3:AE3"/>
    <mergeCell ref="AB28:AE28"/>
    <mergeCell ref="D27:H27"/>
    <mergeCell ref="D28:H28"/>
    <mergeCell ref="B4:H4"/>
    <mergeCell ref="K4:O4"/>
    <mergeCell ref="R4:W4"/>
    <mergeCell ref="Z4:AE4"/>
    <mergeCell ref="B5:H5"/>
    <mergeCell ref="K5:O5"/>
    <mergeCell ref="R5:W5"/>
    <mergeCell ref="Z5:AE5"/>
    <mergeCell ref="B6:H6"/>
    <mergeCell ref="K6:O6"/>
    <mergeCell ref="R6:W6"/>
    <mergeCell ref="Z6:AE6"/>
    <mergeCell ref="B7:AF7"/>
    <mergeCell ref="B8:K8"/>
    <mergeCell ref="L8:N8"/>
    <mergeCell ref="R8:AA8"/>
    <mergeCell ref="V33:W33"/>
    <mergeCell ref="D38:H38"/>
    <mergeCell ref="K37:T37"/>
    <mergeCell ref="K38:T38"/>
    <mergeCell ref="D37:H37"/>
    <mergeCell ref="D47:O47"/>
    <mergeCell ref="B41:W41"/>
    <mergeCell ref="A44:AE44"/>
    <mergeCell ref="V38:W38"/>
    <mergeCell ref="V37:W37"/>
    <mergeCell ref="AB37:AE37"/>
    <mergeCell ref="AB38:AE38"/>
    <mergeCell ref="S47:AD47"/>
    <mergeCell ref="S46:AD46"/>
    <mergeCell ref="B42:W42"/>
    <mergeCell ref="AB41:AE41"/>
    <mergeCell ref="B43:W43"/>
    <mergeCell ref="AB42:AE42"/>
    <mergeCell ref="AB43:AE43"/>
    <mergeCell ref="B45:O45"/>
    <mergeCell ref="D39:H39"/>
    <mergeCell ref="D35:H35"/>
    <mergeCell ref="K35:T35"/>
    <mergeCell ref="K36:T36"/>
    <mergeCell ref="AB8:AD8"/>
    <mergeCell ref="B9:K9"/>
    <mergeCell ref="L9:N9"/>
    <mergeCell ref="R9:AA9"/>
    <mergeCell ref="AB9:AD9"/>
    <mergeCell ref="B10:K10"/>
    <mergeCell ref="L10:N10"/>
    <mergeCell ref="R10:AA10"/>
    <mergeCell ref="AB10:AD10"/>
    <mergeCell ref="B11:K11"/>
    <mergeCell ref="L11:N11"/>
    <mergeCell ref="R11:AA11"/>
    <mergeCell ref="AB11:AD11"/>
    <mergeCell ref="B12:K12"/>
    <mergeCell ref="L12:N12"/>
    <mergeCell ref="R12:AA12"/>
    <mergeCell ref="AB12:AD12"/>
    <mergeCell ref="B13:AF13"/>
    <mergeCell ref="B14:E14"/>
    <mergeCell ref="K14:L14"/>
    <mergeCell ref="R14:T14"/>
    <mergeCell ref="Z14:AB14"/>
    <mergeCell ref="B15:E15"/>
    <mergeCell ref="K15:L15"/>
    <mergeCell ref="R15:T15"/>
    <mergeCell ref="Z15:AB15"/>
    <mergeCell ref="B16:E16"/>
    <mergeCell ref="K16:L16"/>
    <mergeCell ref="R16:T16"/>
    <mergeCell ref="Z16:AB16"/>
    <mergeCell ref="B17:E17"/>
    <mergeCell ref="K17:L17"/>
    <mergeCell ref="R17:T17"/>
    <mergeCell ref="Z17:AB17"/>
    <mergeCell ref="B18:E18"/>
    <mergeCell ref="K18:L18"/>
    <mergeCell ref="R18:T18"/>
    <mergeCell ref="Z18:AB18"/>
    <mergeCell ref="B19:E19"/>
    <mergeCell ref="K19:L19"/>
    <mergeCell ref="R19:T19"/>
    <mergeCell ref="Z19:AB19"/>
    <mergeCell ref="B23:E23"/>
    <mergeCell ref="K23:O23"/>
    <mergeCell ref="R23:T23"/>
    <mergeCell ref="Z23:AE23"/>
    <mergeCell ref="B24:E24"/>
    <mergeCell ref="K24:O24"/>
    <mergeCell ref="R24:T24"/>
    <mergeCell ref="Z24:AE24"/>
    <mergeCell ref="B20:E20"/>
    <mergeCell ref="K20:L20"/>
    <mergeCell ref="R20:T20"/>
    <mergeCell ref="Z20:AB20"/>
    <mergeCell ref="B21:E21"/>
    <mergeCell ref="K21:L21"/>
    <mergeCell ref="R21:T21"/>
    <mergeCell ref="Z21:AB21"/>
    <mergeCell ref="B22:AF22"/>
  </mergeCells>
  <phoneticPr fontId="4" type="noConversion"/>
  <pageMargins left="0.74803149606299213" right="0.23622047244094491" top="1.0629921259842521" bottom="0.6692913385826772" header="0.39370078740157483" footer="0.19685039370078741"/>
  <pageSetup paperSize="9" scale="90" orientation="portrait" r:id="rId1"/>
  <headerFooter alignWithMargins="0">
    <oddHeader>&amp;L&amp;"돋움,굵게"&amp;9KCU서식 제6호 제작비견적서(2016.08)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6"/>
  <sheetViews>
    <sheetView view="pageBreakPreview" zoomScaleNormal="100" zoomScaleSheetLayoutView="100" workbookViewId="0">
      <selection sqref="A1:N1"/>
    </sheetView>
  </sheetViews>
  <sheetFormatPr defaultRowHeight="16.5"/>
  <cols>
    <col min="1" max="1" width="2.5546875" style="31" customWidth="1"/>
    <col min="2" max="2" width="11.77734375" style="32" customWidth="1"/>
    <col min="3" max="3" width="2.88671875" style="32" customWidth="1"/>
    <col min="4" max="4" width="19.77734375" style="32" customWidth="1"/>
    <col min="5" max="5" width="5.33203125" style="33" customWidth="1"/>
    <col min="6" max="6" width="3.6640625" style="188" customWidth="1"/>
    <col min="7" max="7" width="3.33203125" style="188" customWidth="1"/>
    <col min="8" max="8" width="3.109375" style="189" customWidth="1"/>
    <col min="9" max="10" width="3.77734375" style="189" customWidth="1"/>
    <col min="11" max="11" width="4.109375" style="189" customWidth="1"/>
    <col min="12" max="12" width="11.109375" style="190" customWidth="1"/>
    <col min="13" max="13" width="0.21875" style="191" customWidth="1"/>
    <col min="14" max="14" width="10.44140625" style="190" customWidth="1"/>
    <col min="15" max="15" width="8.88671875" style="267"/>
    <col min="16" max="16" width="8.88671875" style="268"/>
    <col min="17" max="16384" width="8.88671875" style="34"/>
  </cols>
  <sheetData>
    <row r="1" spans="1:16" s="22" customFormat="1" ht="15" customHeight="1">
      <c r="A1" s="636" t="s">
        <v>448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256"/>
      <c r="P1" s="30"/>
    </row>
    <row r="2" spans="1:16" s="23" customFormat="1" ht="15" customHeight="1">
      <c r="A2" s="637" t="s">
        <v>449</v>
      </c>
      <c r="B2" s="637"/>
      <c r="C2" s="637" t="s">
        <v>103</v>
      </c>
      <c r="D2" s="637"/>
      <c r="E2" s="637"/>
      <c r="F2" s="560" t="s">
        <v>322</v>
      </c>
      <c r="G2" s="561"/>
      <c r="H2" s="561"/>
      <c r="I2" s="561"/>
      <c r="J2" s="418" t="s">
        <v>323</v>
      </c>
      <c r="K2" s="423" t="s">
        <v>324</v>
      </c>
      <c r="L2" s="159" t="s">
        <v>325</v>
      </c>
      <c r="M2" s="160"/>
      <c r="N2" s="237" t="s">
        <v>326</v>
      </c>
      <c r="O2" s="257"/>
      <c r="P2" s="258"/>
    </row>
    <row r="3" spans="1:16" s="2" customFormat="1" ht="15" customHeight="1">
      <c r="A3" s="638" t="s">
        <v>450</v>
      </c>
      <c r="B3" s="639"/>
      <c r="C3" s="640" t="s">
        <v>451</v>
      </c>
      <c r="D3" s="640"/>
      <c r="E3" s="640"/>
      <c r="F3" s="607"/>
      <c r="G3" s="608"/>
      <c r="H3" s="609"/>
      <c r="I3" s="343" t="s">
        <v>98</v>
      </c>
      <c r="J3" s="347"/>
      <c r="K3" s="424" t="s">
        <v>563</v>
      </c>
      <c r="L3" s="333">
        <f>F3*J3</f>
        <v>0</v>
      </c>
      <c r="M3" s="126"/>
      <c r="N3" s="334"/>
    </row>
    <row r="4" spans="1:16" s="2" customFormat="1" ht="15" customHeight="1">
      <c r="A4" s="641" t="s">
        <v>452</v>
      </c>
      <c r="B4" s="642"/>
      <c r="C4" s="643" t="s">
        <v>453</v>
      </c>
      <c r="D4" s="643"/>
      <c r="E4" s="643"/>
      <c r="F4" s="593"/>
      <c r="G4" s="594"/>
      <c r="H4" s="595"/>
      <c r="I4" s="344" t="s">
        <v>98</v>
      </c>
      <c r="J4" s="348"/>
      <c r="K4" s="425" t="s">
        <v>563</v>
      </c>
      <c r="L4" s="127">
        <f t="shared" ref="L4:L7" si="0">F4*J4</f>
        <v>0</v>
      </c>
      <c r="M4" s="128"/>
      <c r="N4" s="127"/>
    </row>
    <row r="5" spans="1:16" s="2" customFormat="1" ht="15" customHeight="1">
      <c r="A5" s="641" t="s">
        <v>454</v>
      </c>
      <c r="B5" s="642"/>
      <c r="C5" s="643" t="s">
        <v>455</v>
      </c>
      <c r="D5" s="643"/>
      <c r="E5" s="643"/>
      <c r="F5" s="593"/>
      <c r="G5" s="594"/>
      <c r="H5" s="595"/>
      <c r="I5" s="344" t="s">
        <v>98</v>
      </c>
      <c r="J5" s="348"/>
      <c r="K5" s="425" t="s">
        <v>563</v>
      </c>
      <c r="L5" s="127">
        <f t="shared" si="0"/>
        <v>0</v>
      </c>
      <c r="M5" s="128"/>
      <c r="N5" s="127"/>
    </row>
    <row r="6" spans="1:16" s="2" customFormat="1" ht="15" customHeight="1">
      <c r="A6" s="641" t="s">
        <v>456</v>
      </c>
      <c r="B6" s="642"/>
      <c r="C6" s="643" t="s">
        <v>457</v>
      </c>
      <c r="D6" s="643"/>
      <c r="E6" s="643"/>
      <c r="F6" s="593"/>
      <c r="G6" s="594"/>
      <c r="H6" s="595"/>
      <c r="I6" s="344" t="s">
        <v>98</v>
      </c>
      <c r="J6" s="349"/>
      <c r="K6" s="425" t="s">
        <v>563</v>
      </c>
      <c r="L6" s="335">
        <f t="shared" si="0"/>
        <v>0</v>
      </c>
      <c r="M6" s="128"/>
      <c r="N6" s="127"/>
    </row>
    <row r="7" spans="1:16" s="2" customFormat="1" ht="15" customHeight="1">
      <c r="A7" s="644" t="s">
        <v>458</v>
      </c>
      <c r="B7" s="644"/>
      <c r="C7" s="644" t="s">
        <v>459</v>
      </c>
      <c r="D7" s="644"/>
      <c r="E7" s="644"/>
      <c r="F7" s="597"/>
      <c r="G7" s="598"/>
      <c r="H7" s="599"/>
      <c r="I7" s="345" t="s">
        <v>98</v>
      </c>
      <c r="J7" s="350"/>
      <c r="K7" s="346" t="s">
        <v>585</v>
      </c>
      <c r="L7" s="129">
        <f t="shared" si="0"/>
        <v>0</v>
      </c>
      <c r="M7" s="130"/>
      <c r="N7" s="129"/>
    </row>
    <row r="8" spans="1:16" s="2" customFormat="1" ht="15" customHeight="1" thickBot="1">
      <c r="A8" s="645" t="s">
        <v>460</v>
      </c>
      <c r="B8" s="646"/>
      <c r="C8" s="647" t="s">
        <v>461</v>
      </c>
      <c r="D8" s="648"/>
      <c r="E8" s="648"/>
      <c r="F8" s="648"/>
      <c r="G8" s="648"/>
      <c r="H8" s="648"/>
      <c r="I8" s="648"/>
      <c r="J8" s="648"/>
      <c r="K8" s="649"/>
      <c r="L8" s="139">
        <f>SUM(L3:L7)</f>
        <v>0</v>
      </c>
      <c r="M8" s="140"/>
      <c r="N8" s="139">
        <f>SUM(N3:N7)</f>
        <v>0</v>
      </c>
    </row>
    <row r="9" spans="1:16" s="558" customFormat="1" ht="15" customHeight="1" thickTop="1"/>
    <row r="10" spans="1:16" s="22" customFormat="1" ht="15" customHeight="1">
      <c r="A10" s="636" t="s">
        <v>572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256"/>
      <c r="P10" s="30"/>
    </row>
    <row r="11" spans="1:16" s="23" customFormat="1" ht="15" customHeight="1">
      <c r="A11" s="637" t="s">
        <v>449</v>
      </c>
      <c r="B11" s="637"/>
      <c r="C11" s="637" t="s">
        <v>103</v>
      </c>
      <c r="D11" s="637"/>
      <c r="E11" s="637"/>
      <c r="F11" s="560" t="s">
        <v>322</v>
      </c>
      <c r="G11" s="561"/>
      <c r="H11" s="561"/>
      <c r="I11" s="561"/>
      <c r="J11" s="418" t="s">
        <v>323</v>
      </c>
      <c r="K11" s="423" t="s">
        <v>324</v>
      </c>
      <c r="L11" s="159" t="s">
        <v>325</v>
      </c>
      <c r="M11" s="160"/>
      <c r="N11" s="237" t="s">
        <v>326</v>
      </c>
      <c r="O11" s="257"/>
      <c r="P11" s="258"/>
    </row>
    <row r="12" spans="1:16" s="111" customFormat="1" ht="13.5" customHeight="1">
      <c r="A12" s="523" t="s">
        <v>462</v>
      </c>
      <c r="B12" s="524"/>
      <c r="C12" s="623" t="s">
        <v>463</v>
      </c>
      <c r="D12" s="623"/>
      <c r="E12" s="623"/>
      <c r="F12" s="593"/>
      <c r="G12" s="594"/>
      <c r="H12" s="595"/>
      <c r="I12" s="344" t="s">
        <v>464</v>
      </c>
      <c r="J12" s="355"/>
      <c r="K12" s="325" t="s">
        <v>486</v>
      </c>
      <c r="L12" s="125">
        <f t="shared" ref="L12:L17" si="1">F12*J12</f>
        <v>0</v>
      </c>
      <c r="M12" s="163">
        <f>F12*J12</f>
        <v>0</v>
      </c>
      <c r="N12" s="417"/>
      <c r="O12" s="259"/>
      <c r="P12" s="156"/>
    </row>
    <row r="13" spans="1:16" s="111" customFormat="1" ht="13.5" customHeight="1">
      <c r="A13" s="525"/>
      <c r="B13" s="526"/>
      <c r="C13" s="554" t="s">
        <v>465</v>
      </c>
      <c r="D13" s="596"/>
      <c r="E13" s="555"/>
      <c r="F13" s="604"/>
      <c r="G13" s="605"/>
      <c r="H13" s="606"/>
      <c r="I13" s="331" t="s">
        <v>464</v>
      </c>
      <c r="J13" s="356"/>
      <c r="K13" s="165" t="s">
        <v>466</v>
      </c>
      <c r="L13" s="129">
        <f t="shared" si="1"/>
        <v>0</v>
      </c>
      <c r="M13" s="166">
        <f t="shared" ref="M13:M17" si="2">F13*J13</f>
        <v>0</v>
      </c>
      <c r="N13" s="240"/>
      <c r="O13" s="259"/>
      <c r="P13" s="156"/>
    </row>
    <row r="14" spans="1:16" s="111" customFormat="1" ht="13.5" customHeight="1">
      <c r="A14" s="523" t="s">
        <v>467</v>
      </c>
      <c r="B14" s="524"/>
      <c r="C14" s="623" t="s">
        <v>468</v>
      </c>
      <c r="D14" s="623"/>
      <c r="E14" s="623"/>
      <c r="F14" s="607"/>
      <c r="G14" s="608"/>
      <c r="H14" s="609"/>
      <c r="I14" s="343" t="s">
        <v>464</v>
      </c>
      <c r="J14" s="357"/>
      <c r="K14" s="315" t="s">
        <v>487</v>
      </c>
      <c r="L14" s="125">
        <f t="shared" si="1"/>
        <v>0</v>
      </c>
      <c r="M14" s="169">
        <f t="shared" si="2"/>
        <v>0</v>
      </c>
      <c r="N14" s="414"/>
      <c r="O14" s="259"/>
      <c r="P14" s="156"/>
    </row>
    <row r="15" spans="1:16" s="111" customFormat="1" ht="13.5" customHeight="1">
      <c r="A15" s="527"/>
      <c r="B15" s="528"/>
      <c r="C15" s="554" t="s">
        <v>465</v>
      </c>
      <c r="D15" s="596"/>
      <c r="E15" s="555"/>
      <c r="F15" s="624"/>
      <c r="G15" s="625"/>
      <c r="H15" s="626"/>
      <c r="I15" s="351" t="s">
        <v>464</v>
      </c>
      <c r="J15" s="358"/>
      <c r="K15" s="170" t="s">
        <v>466</v>
      </c>
      <c r="L15" s="129">
        <f t="shared" si="1"/>
        <v>0</v>
      </c>
      <c r="M15" s="172">
        <f t="shared" si="2"/>
        <v>0</v>
      </c>
      <c r="N15" s="241"/>
      <c r="O15" s="259"/>
      <c r="P15" s="156"/>
    </row>
    <row r="16" spans="1:16" s="111" customFormat="1" ht="13.5" customHeight="1">
      <c r="A16" s="525" t="s">
        <v>469</v>
      </c>
      <c r="B16" s="526"/>
      <c r="C16" s="589" t="s">
        <v>468</v>
      </c>
      <c r="D16" s="589"/>
      <c r="E16" s="589"/>
      <c r="F16" s="590"/>
      <c r="G16" s="591"/>
      <c r="H16" s="592"/>
      <c r="I16" s="352" t="s">
        <v>464</v>
      </c>
      <c r="J16" s="359"/>
      <c r="K16" s="316" t="s">
        <v>488</v>
      </c>
      <c r="L16" s="125">
        <f t="shared" si="1"/>
        <v>0</v>
      </c>
      <c r="M16" s="163">
        <f t="shared" si="2"/>
        <v>0</v>
      </c>
      <c r="N16" s="417"/>
      <c r="O16" s="259"/>
      <c r="P16" s="156"/>
    </row>
    <row r="17" spans="1:16" s="111" customFormat="1" ht="13.5" customHeight="1">
      <c r="A17" s="525"/>
      <c r="B17" s="526"/>
      <c r="C17" s="554" t="s">
        <v>108</v>
      </c>
      <c r="D17" s="596"/>
      <c r="E17" s="555"/>
      <c r="F17" s="604"/>
      <c r="G17" s="605"/>
      <c r="H17" s="606"/>
      <c r="I17" s="331" t="s">
        <v>464</v>
      </c>
      <c r="J17" s="356"/>
      <c r="K17" s="165" t="s">
        <v>466</v>
      </c>
      <c r="L17" s="129">
        <f t="shared" si="1"/>
        <v>0</v>
      </c>
      <c r="M17" s="166">
        <f t="shared" si="2"/>
        <v>0</v>
      </c>
      <c r="N17" s="240"/>
      <c r="O17" s="259"/>
      <c r="P17" s="156"/>
    </row>
    <row r="18" spans="1:16" s="111" customFormat="1" ht="13.5" customHeight="1">
      <c r="A18" s="627" t="s">
        <v>470</v>
      </c>
      <c r="B18" s="628"/>
      <c r="C18" s="629" t="s">
        <v>471</v>
      </c>
      <c r="D18" s="629"/>
      <c r="E18" s="629"/>
      <c r="F18" s="630"/>
      <c r="G18" s="631"/>
      <c r="H18" s="632"/>
      <c r="I18" s="353" t="s">
        <v>464</v>
      </c>
      <c r="J18" s="360"/>
      <c r="K18" s="354" t="s">
        <v>489</v>
      </c>
      <c r="L18" s="129">
        <f t="shared" ref="L18:L37" si="3">F18*J18</f>
        <v>0</v>
      </c>
      <c r="M18" s="174">
        <f>F18*J18</f>
        <v>0</v>
      </c>
      <c r="N18" s="420"/>
      <c r="O18" s="259"/>
      <c r="P18" s="156"/>
    </row>
    <row r="19" spans="1:16" s="111" customFormat="1" ht="13.5" customHeight="1">
      <c r="A19" s="523" t="s">
        <v>472</v>
      </c>
      <c r="B19" s="524"/>
      <c r="C19" s="589" t="s">
        <v>473</v>
      </c>
      <c r="D19" s="589"/>
      <c r="E19" s="589"/>
      <c r="F19" s="590"/>
      <c r="G19" s="591"/>
      <c r="H19" s="592"/>
      <c r="I19" s="352" t="s">
        <v>464</v>
      </c>
      <c r="J19" s="359"/>
      <c r="K19" s="316" t="s">
        <v>489</v>
      </c>
      <c r="L19" s="125">
        <f t="shared" si="3"/>
        <v>0</v>
      </c>
      <c r="M19" s="163">
        <f t="shared" ref="M19:M24" si="4">F19*J19</f>
        <v>0</v>
      </c>
      <c r="N19" s="417"/>
      <c r="O19" s="259"/>
      <c r="P19" s="156"/>
    </row>
    <row r="20" spans="1:16" s="111" customFormat="1" ht="13.5" customHeight="1">
      <c r="A20" s="525"/>
      <c r="B20" s="526"/>
      <c r="C20" s="552" t="s">
        <v>570</v>
      </c>
      <c r="D20" s="580"/>
      <c r="E20" s="553"/>
      <c r="F20" s="590"/>
      <c r="G20" s="591"/>
      <c r="H20" s="592"/>
      <c r="I20" s="352" t="s">
        <v>98</v>
      </c>
      <c r="J20" s="359"/>
      <c r="K20" s="316" t="s">
        <v>571</v>
      </c>
      <c r="L20" s="127">
        <f t="shared" ref="L20" si="5">F20*J20</f>
        <v>0</v>
      </c>
      <c r="M20" s="177"/>
      <c r="N20" s="419"/>
      <c r="O20" s="259"/>
      <c r="P20" s="156"/>
    </row>
    <row r="21" spans="1:16" s="111" customFormat="1" ht="13.5" customHeight="1">
      <c r="A21" s="527"/>
      <c r="B21" s="528"/>
      <c r="C21" s="554" t="s">
        <v>465</v>
      </c>
      <c r="D21" s="596"/>
      <c r="E21" s="555"/>
      <c r="F21" s="624"/>
      <c r="G21" s="625"/>
      <c r="H21" s="626"/>
      <c r="I21" s="351" t="s">
        <v>464</v>
      </c>
      <c r="J21" s="358"/>
      <c r="K21" s="170" t="s">
        <v>466</v>
      </c>
      <c r="L21" s="129">
        <f t="shared" si="3"/>
        <v>0</v>
      </c>
      <c r="M21" s="172">
        <f t="shared" si="4"/>
        <v>0</v>
      </c>
      <c r="N21" s="171"/>
      <c r="O21" s="259"/>
      <c r="P21" s="156"/>
    </row>
    <row r="22" spans="1:16" s="111" customFormat="1" ht="13.5" customHeight="1">
      <c r="A22" s="523" t="s">
        <v>474</v>
      </c>
      <c r="B22" s="524"/>
      <c r="C22" s="589" t="s">
        <v>473</v>
      </c>
      <c r="D22" s="589"/>
      <c r="E22" s="589"/>
      <c r="F22" s="590"/>
      <c r="G22" s="591"/>
      <c r="H22" s="592"/>
      <c r="I22" s="352" t="s">
        <v>464</v>
      </c>
      <c r="J22" s="359"/>
      <c r="K22" s="173" t="s">
        <v>328</v>
      </c>
      <c r="L22" s="335">
        <f t="shared" si="3"/>
        <v>0</v>
      </c>
      <c r="M22" s="163">
        <f t="shared" si="4"/>
        <v>0</v>
      </c>
      <c r="N22" s="238"/>
      <c r="O22" s="259"/>
      <c r="P22" s="156"/>
    </row>
    <row r="23" spans="1:16" s="111" customFormat="1" ht="13.5" customHeight="1">
      <c r="A23" s="525"/>
      <c r="B23" s="526"/>
      <c r="C23" s="552" t="s">
        <v>569</v>
      </c>
      <c r="D23" s="580"/>
      <c r="E23" s="553"/>
      <c r="F23" s="593"/>
      <c r="G23" s="594"/>
      <c r="H23" s="595"/>
      <c r="I23" s="344" t="s">
        <v>464</v>
      </c>
      <c r="J23" s="355"/>
      <c r="K23" s="161" t="s">
        <v>328</v>
      </c>
      <c r="L23" s="127">
        <f t="shared" si="3"/>
        <v>0</v>
      </c>
      <c r="M23" s="163">
        <f t="shared" si="4"/>
        <v>0</v>
      </c>
      <c r="N23" s="239"/>
      <c r="O23" s="259"/>
      <c r="P23" s="156"/>
    </row>
    <row r="24" spans="1:16" s="111" customFormat="1" ht="13.5" customHeight="1">
      <c r="A24" s="527"/>
      <c r="B24" s="528"/>
      <c r="C24" s="554" t="s">
        <v>465</v>
      </c>
      <c r="D24" s="596"/>
      <c r="E24" s="555"/>
      <c r="F24" s="604"/>
      <c r="G24" s="605"/>
      <c r="H24" s="606"/>
      <c r="I24" s="331" t="s">
        <v>464</v>
      </c>
      <c r="J24" s="356"/>
      <c r="K24" s="165" t="s">
        <v>466</v>
      </c>
      <c r="L24" s="129">
        <f t="shared" si="3"/>
        <v>0</v>
      </c>
      <c r="M24" s="166">
        <f t="shared" si="4"/>
        <v>0</v>
      </c>
      <c r="N24" s="240"/>
      <c r="O24" s="259"/>
      <c r="P24" s="156"/>
    </row>
    <row r="25" spans="1:16" s="111" customFormat="1" ht="13.5" customHeight="1">
      <c r="A25" s="523" t="s">
        <v>475</v>
      </c>
      <c r="B25" s="524"/>
      <c r="C25" s="581" t="s">
        <v>476</v>
      </c>
      <c r="D25" s="581"/>
      <c r="E25" s="581"/>
      <c r="F25" s="607"/>
      <c r="G25" s="608"/>
      <c r="H25" s="609"/>
      <c r="I25" s="343" t="s">
        <v>464</v>
      </c>
      <c r="J25" s="357"/>
      <c r="K25" s="167" t="s">
        <v>329</v>
      </c>
      <c r="L25" s="125">
        <f t="shared" si="3"/>
        <v>0</v>
      </c>
      <c r="M25" s="169">
        <f>F25*J25</f>
        <v>0</v>
      </c>
      <c r="N25" s="243"/>
      <c r="O25" s="259"/>
      <c r="P25" s="156"/>
    </row>
    <row r="26" spans="1:16" s="111" customFormat="1" ht="13.5" customHeight="1">
      <c r="A26" s="527"/>
      <c r="B26" s="528"/>
      <c r="C26" s="610"/>
      <c r="D26" s="611"/>
      <c r="E26" s="612"/>
      <c r="F26" s="597"/>
      <c r="G26" s="598"/>
      <c r="H26" s="599"/>
      <c r="I26" s="345" t="s">
        <v>464</v>
      </c>
      <c r="J26" s="361"/>
      <c r="K26" s="175" t="s">
        <v>329</v>
      </c>
      <c r="L26" s="129">
        <f t="shared" si="3"/>
        <v>0</v>
      </c>
      <c r="M26" s="172"/>
      <c r="N26" s="244"/>
      <c r="O26" s="259"/>
      <c r="P26" s="156"/>
    </row>
    <row r="27" spans="1:16" s="111" customFormat="1" ht="13.5" customHeight="1">
      <c r="A27" s="525" t="s">
        <v>477</v>
      </c>
      <c r="B27" s="526"/>
      <c r="C27" s="589" t="s">
        <v>478</v>
      </c>
      <c r="D27" s="589"/>
      <c r="E27" s="589"/>
      <c r="F27" s="590"/>
      <c r="G27" s="591"/>
      <c r="H27" s="592"/>
      <c r="I27" s="352" t="s">
        <v>479</v>
      </c>
      <c r="J27" s="359"/>
      <c r="K27" s="173" t="s">
        <v>328</v>
      </c>
      <c r="L27" s="125">
        <f t="shared" si="3"/>
        <v>0</v>
      </c>
      <c r="M27" s="163">
        <f t="shared" ref="M27:M32" si="6">F27*J27</f>
        <v>0</v>
      </c>
      <c r="N27" s="417"/>
      <c r="O27" s="259"/>
      <c r="P27" s="156"/>
    </row>
    <row r="28" spans="1:16" s="111" customFormat="1" ht="13.5" customHeight="1">
      <c r="A28" s="525"/>
      <c r="B28" s="526"/>
      <c r="C28" s="552" t="s">
        <v>480</v>
      </c>
      <c r="D28" s="580"/>
      <c r="E28" s="553"/>
      <c r="F28" s="593"/>
      <c r="G28" s="594"/>
      <c r="H28" s="595"/>
      <c r="I28" s="344" t="s">
        <v>479</v>
      </c>
      <c r="J28" s="355"/>
      <c r="K28" s="161" t="s">
        <v>328</v>
      </c>
      <c r="L28" s="127">
        <f t="shared" si="3"/>
        <v>0</v>
      </c>
      <c r="M28" s="163">
        <f t="shared" si="6"/>
        <v>0</v>
      </c>
      <c r="N28" s="238"/>
      <c r="O28" s="259"/>
      <c r="P28" s="156"/>
    </row>
    <row r="29" spans="1:16" s="111" customFormat="1" ht="13.5" customHeight="1">
      <c r="A29" s="525"/>
      <c r="B29" s="526"/>
      <c r="C29" s="552" t="s">
        <v>481</v>
      </c>
      <c r="D29" s="580"/>
      <c r="E29" s="553"/>
      <c r="F29" s="593"/>
      <c r="G29" s="594"/>
      <c r="H29" s="595"/>
      <c r="I29" s="344" t="s">
        <v>479</v>
      </c>
      <c r="J29" s="355"/>
      <c r="K29" s="161" t="s">
        <v>328</v>
      </c>
      <c r="L29" s="127">
        <f t="shared" si="3"/>
        <v>0</v>
      </c>
      <c r="M29" s="163">
        <f t="shared" si="6"/>
        <v>0</v>
      </c>
      <c r="N29" s="239"/>
      <c r="O29" s="259"/>
      <c r="P29" s="156"/>
    </row>
    <row r="30" spans="1:16" s="111" customFormat="1" ht="13.5" customHeight="1">
      <c r="A30" s="525"/>
      <c r="B30" s="526"/>
      <c r="C30" s="620" t="s">
        <v>565</v>
      </c>
      <c r="D30" s="621"/>
      <c r="E30" s="622"/>
      <c r="F30" s="590"/>
      <c r="G30" s="591"/>
      <c r="H30" s="592"/>
      <c r="I30" s="344" t="s">
        <v>98</v>
      </c>
      <c r="J30" s="355"/>
      <c r="K30" s="410" t="s">
        <v>564</v>
      </c>
      <c r="L30" s="127">
        <f t="shared" ref="L30:L31" si="7">F30*J30</f>
        <v>0</v>
      </c>
      <c r="M30" s="422"/>
      <c r="N30" s="422"/>
      <c r="O30" s="259"/>
      <c r="P30" s="156"/>
    </row>
    <row r="31" spans="1:16" s="111" customFormat="1" ht="13.5" customHeight="1">
      <c r="A31" s="525"/>
      <c r="B31" s="526"/>
      <c r="C31" s="566"/>
      <c r="D31" s="566"/>
      <c r="E31" s="566"/>
      <c r="F31" s="600"/>
      <c r="G31" s="601"/>
      <c r="H31" s="602"/>
      <c r="I31" s="362" t="s">
        <v>98</v>
      </c>
      <c r="J31" s="409"/>
      <c r="K31" s="178"/>
      <c r="L31" s="339">
        <f t="shared" si="7"/>
        <v>0</v>
      </c>
      <c r="M31" s="166">
        <f>F31*J31</f>
        <v>0</v>
      </c>
      <c r="N31" s="166"/>
      <c r="O31" s="259"/>
      <c r="P31" s="156"/>
    </row>
    <row r="32" spans="1:16" s="111" customFormat="1" ht="13.5" customHeight="1">
      <c r="A32" s="525"/>
      <c r="B32" s="526"/>
      <c r="C32" s="554"/>
      <c r="D32" s="596"/>
      <c r="E32" s="555"/>
      <c r="F32" s="597"/>
      <c r="G32" s="598"/>
      <c r="H32" s="599"/>
      <c r="I32" s="345" t="s">
        <v>479</v>
      </c>
      <c r="J32" s="361"/>
      <c r="K32" s="175"/>
      <c r="L32" s="129">
        <f t="shared" si="3"/>
        <v>0</v>
      </c>
      <c r="M32" s="172">
        <f t="shared" si="6"/>
        <v>0</v>
      </c>
      <c r="N32" s="176"/>
      <c r="O32" s="259"/>
      <c r="P32" s="156"/>
    </row>
    <row r="33" spans="1:16" s="111" customFormat="1" ht="13.5" customHeight="1">
      <c r="A33" s="523" t="s">
        <v>482</v>
      </c>
      <c r="B33" s="524"/>
      <c r="C33" s="613" t="s">
        <v>483</v>
      </c>
      <c r="D33" s="614"/>
      <c r="E33" s="615"/>
      <c r="F33" s="616"/>
      <c r="G33" s="617"/>
      <c r="H33" s="618"/>
      <c r="I33" s="343" t="s">
        <v>479</v>
      </c>
      <c r="J33" s="357"/>
      <c r="K33" s="167" t="s">
        <v>327</v>
      </c>
      <c r="L33" s="125">
        <f t="shared" si="3"/>
        <v>0</v>
      </c>
      <c r="M33" s="169">
        <f>F33*J33</f>
        <v>0</v>
      </c>
      <c r="N33" s="169"/>
      <c r="O33" s="259"/>
      <c r="P33" s="156"/>
    </row>
    <row r="34" spans="1:16" s="111" customFormat="1" ht="13.5" customHeight="1">
      <c r="A34" s="525"/>
      <c r="B34" s="526"/>
      <c r="C34" s="529" t="s">
        <v>484</v>
      </c>
      <c r="D34" s="530"/>
      <c r="E34" s="531"/>
      <c r="F34" s="593"/>
      <c r="G34" s="594"/>
      <c r="H34" s="595"/>
      <c r="I34" s="344" t="s">
        <v>479</v>
      </c>
      <c r="J34" s="355"/>
      <c r="K34" s="161" t="s">
        <v>327</v>
      </c>
      <c r="L34" s="127">
        <f t="shared" si="3"/>
        <v>0</v>
      </c>
      <c r="M34" s="422"/>
      <c r="N34" s="422"/>
      <c r="O34" s="259"/>
      <c r="P34" s="156"/>
    </row>
    <row r="35" spans="1:16" s="111" customFormat="1" ht="13.5" customHeight="1">
      <c r="A35" s="525"/>
      <c r="B35" s="526"/>
      <c r="C35" s="336"/>
      <c r="D35" s="337"/>
      <c r="E35" s="338"/>
      <c r="F35" s="593"/>
      <c r="G35" s="594"/>
      <c r="H35" s="595"/>
      <c r="I35" s="344" t="s">
        <v>98</v>
      </c>
      <c r="J35" s="355"/>
      <c r="K35" s="161"/>
      <c r="L35" s="127">
        <f t="shared" si="3"/>
        <v>0</v>
      </c>
      <c r="M35" s="422"/>
      <c r="N35" s="422"/>
      <c r="O35" s="259"/>
      <c r="P35" s="156"/>
    </row>
    <row r="36" spans="1:16" s="111" customFormat="1" ht="13.5" customHeight="1">
      <c r="A36" s="525"/>
      <c r="B36" s="526"/>
      <c r="C36" s="336"/>
      <c r="D36" s="337"/>
      <c r="E36" s="338"/>
      <c r="F36" s="590"/>
      <c r="G36" s="591"/>
      <c r="H36" s="592"/>
      <c r="I36" s="344" t="s">
        <v>98</v>
      </c>
      <c r="J36" s="355"/>
      <c r="K36" s="161"/>
      <c r="L36" s="127">
        <f t="shared" si="3"/>
        <v>0</v>
      </c>
      <c r="M36" s="422"/>
      <c r="N36" s="422"/>
      <c r="O36" s="259"/>
      <c r="P36" s="156"/>
    </row>
    <row r="37" spans="1:16" s="111" customFormat="1" ht="13.5" customHeight="1">
      <c r="A37" s="527"/>
      <c r="B37" s="528"/>
      <c r="C37" s="619"/>
      <c r="D37" s="619"/>
      <c r="E37" s="619"/>
      <c r="F37" s="597"/>
      <c r="G37" s="598"/>
      <c r="H37" s="599"/>
      <c r="I37" s="345" t="s">
        <v>479</v>
      </c>
      <c r="J37" s="361"/>
      <c r="K37" s="175"/>
      <c r="L37" s="129">
        <f t="shared" si="3"/>
        <v>0</v>
      </c>
      <c r="M37" s="172">
        <f>F37*J37</f>
        <v>0</v>
      </c>
      <c r="N37" s="172"/>
      <c r="O37" s="259"/>
      <c r="P37" s="156"/>
    </row>
    <row r="38" spans="1:16" s="22" customFormat="1" ht="15" customHeight="1" thickBot="1">
      <c r="A38" s="24"/>
      <c r="B38" s="24"/>
      <c r="C38" s="586" t="s">
        <v>485</v>
      </c>
      <c r="D38" s="587"/>
      <c r="E38" s="587"/>
      <c r="F38" s="587"/>
      <c r="G38" s="587"/>
      <c r="H38" s="587"/>
      <c r="I38" s="587"/>
      <c r="J38" s="587"/>
      <c r="K38" s="588"/>
      <c r="L38" s="139">
        <f>SUM(N12:N37)</f>
        <v>0</v>
      </c>
      <c r="M38" s="140"/>
      <c r="N38" s="242">
        <f>SUM(N12:N37)</f>
        <v>0</v>
      </c>
      <c r="O38" s="256"/>
      <c r="P38" s="30"/>
    </row>
    <row r="39" spans="1:16" s="558" customFormat="1" ht="15" customHeight="1" thickTop="1"/>
    <row r="40" spans="1:16" s="22" customFormat="1" ht="15" customHeight="1">
      <c r="A40" s="636" t="s">
        <v>116</v>
      </c>
      <c r="B40" s="636"/>
      <c r="C40" s="636"/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256"/>
      <c r="P40" s="30"/>
    </row>
    <row r="41" spans="1:16" s="23" customFormat="1" ht="15" customHeight="1">
      <c r="A41" s="637" t="s">
        <v>128</v>
      </c>
      <c r="B41" s="637"/>
      <c r="C41" s="637" t="s">
        <v>103</v>
      </c>
      <c r="D41" s="637"/>
      <c r="E41" s="637"/>
      <c r="F41" s="560" t="s">
        <v>322</v>
      </c>
      <c r="G41" s="561"/>
      <c r="H41" s="561"/>
      <c r="I41" s="561"/>
      <c r="J41" s="418" t="s">
        <v>323</v>
      </c>
      <c r="K41" s="423" t="s">
        <v>324</v>
      </c>
      <c r="L41" s="159" t="s">
        <v>325</v>
      </c>
      <c r="M41" s="160"/>
      <c r="N41" s="237" t="s">
        <v>326</v>
      </c>
      <c r="O41" s="257"/>
      <c r="P41" s="258"/>
    </row>
    <row r="42" spans="1:16" s="111" customFormat="1" ht="13.5" customHeight="1">
      <c r="A42" s="523" t="s">
        <v>104</v>
      </c>
      <c r="B42" s="524"/>
      <c r="C42" s="769" t="s">
        <v>105</v>
      </c>
      <c r="D42" s="770"/>
      <c r="E42" s="771"/>
      <c r="F42" s="593"/>
      <c r="G42" s="594"/>
      <c r="H42" s="595"/>
      <c r="I42" s="344" t="s">
        <v>98</v>
      </c>
      <c r="J42" s="355"/>
      <c r="K42" s="161" t="s">
        <v>328</v>
      </c>
      <c r="L42" s="125">
        <f t="shared" ref="L42:L63" si="8">F42*J42</f>
        <v>0</v>
      </c>
      <c r="M42" s="163">
        <f>F42*J42</f>
        <v>0</v>
      </c>
      <c r="N42" s="417"/>
      <c r="O42" s="259"/>
      <c r="P42" s="156"/>
    </row>
    <row r="43" spans="1:16" s="111" customFormat="1" ht="13.5" customHeight="1">
      <c r="A43" s="525"/>
      <c r="B43" s="526"/>
      <c r="C43" s="633" t="s">
        <v>492</v>
      </c>
      <c r="D43" s="634"/>
      <c r="E43" s="635"/>
      <c r="F43" s="593"/>
      <c r="G43" s="594"/>
      <c r="H43" s="595"/>
      <c r="I43" s="344" t="s">
        <v>98</v>
      </c>
      <c r="J43" s="355"/>
      <c r="K43" s="161" t="s">
        <v>328</v>
      </c>
      <c r="L43" s="127">
        <f t="shared" si="8"/>
        <v>0</v>
      </c>
      <c r="M43" s="163">
        <f t="shared" ref="M43:M50" si="9">F43*J43</f>
        <v>0</v>
      </c>
      <c r="N43" s="238"/>
      <c r="O43" s="259"/>
      <c r="P43" s="156"/>
    </row>
    <row r="44" spans="1:16" s="111" customFormat="1" ht="13.5" customHeight="1">
      <c r="A44" s="525"/>
      <c r="B44" s="526"/>
      <c r="C44" s="633" t="s">
        <v>107</v>
      </c>
      <c r="D44" s="634"/>
      <c r="E44" s="635"/>
      <c r="F44" s="593"/>
      <c r="G44" s="594"/>
      <c r="H44" s="595"/>
      <c r="I44" s="344" t="s">
        <v>98</v>
      </c>
      <c r="J44" s="355"/>
      <c r="K44" s="161" t="s">
        <v>328</v>
      </c>
      <c r="L44" s="127">
        <f t="shared" si="8"/>
        <v>0</v>
      </c>
      <c r="M44" s="163">
        <f t="shared" si="9"/>
        <v>0</v>
      </c>
      <c r="N44" s="239"/>
      <c r="O44" s="259"/>
      <c r="P44" s="156"/>
    </row>
    <row r="45" spans="1:16" s="111" customFormat="1" ht="13.5" customHeight="1">
      <c r="A45" s="523" t="s">
        <v>110</v>
      </c>
      <c r="B45" s="524"/>
      <c r="C45" s="772" t="s">
        <v>105</v>
      </c>
      <c r="D45" s="772"/>
      <c r="E45" s="772"/>
      <c r="F45" s="607"/>
      <c r="G45" s="608"/>
      <c r="H45" s="609"/>
      <c r="I45" s="343" t="s">
        <v>98</v>
      </c>
      <c r="J45" s="357"/>
      <c r="K45" s="315" t="s">
        <v>48</v>
      </c>
      <c r="L45" s="125">
        <f t="shared" si="8"/>
        <v>0</v>
      </c>
      <c r="M45" s="169">
        <f t="shared" si="9"/>
        <v>0</v>
      </c>
      <c r="N45" s="414"/>
      <c r="O45" s="259"/>
      <c r="P45" s="156"/>
    </row>
    <row r="46" spans="1:16" s="111" customFormat="1" ht="13.5" customHeight="1">
      <c r="A46" s="525"/>
      <c r="B46" s="526"/>
      <c r="C46" s="633" t="s">
        <v>492</v>
      </c>
      <c r="D46" s="634"/>
      <c r="E46" s="635"/>
      <c r="F46" s="593"/>
      <c r="G46" s="594"/>
      <c r="H46" s="595"/>
      <c r="I46" s="344" t="s">
        <v>98</v>
      </c>
      <c r="J46" s="355"/>
      <c r="K46" s="161" t="s">
        <v>328</v>
      </c>
      <c r="L46" s="127">
        <f t="shared" si="8"/>
        <v>0</v>
      </c>
      <c r="M46" s="163">
        <f t="shared" si="9"/>
        <v>0</v>
      </c>
      <c r="N46" s="238"/>
      <c r="O46" s="259"/>
      <c r="P46" s="156"/>
    </row>
    <row r="47" spans="1:16" s="111" customFormat="1" ht="13.5" customHeight="1">
      <c r="A47" s="525"/>
      <c r="B47" s="526"/>
      <c r="C47" s="633" t="s">
        <v>107</v>
      </c>
      <c r="D47" s="634"/>
      <c r="E47" s="635"/>
      <c r="F47" s="593"/>
      <c r="G47" s="594"/>
      <c r="H47" s="595"/>
      <c r="I47" s="344" t="s">
        <v>98</v>
      </c>
      <c r="J47" s="355"/>
      <c r="K47" s="161" t="s">
        <v>328</v>
      </c>
      <c r="L47" s="127">
        <f t="shared" si="8"/>
        <v>0</v>
      </c>
      <c r="M47" s="163">
        <f t="shared" si="9"/>
        <v>0</v>
      </c>
      <c r="N47" s="239"/>
      <c r="O47" s="259"/>
      <c r="P47" s="156"/>
    </row>
    <row r="48" spans="1:16" s="111" customFormat="1" ht="13.5" customHeight="1">
      <c r="A48" s="523" t="s">
        <v>111</v>
      </c>
      <c r="B48" s="524"/>
      <c r="C48" s="773" t="s">
        <v>105</v>
      </c>
      <c r="D48" s="773"/>
      <c r="E48" s="773"/>
      <c r="F48" s="607"/>
      <c r="G48" s="608"/>
      <c r="H48" s="609"/>
      <c r="I48" s="343" t="s">
        <v>98</v>
      </c>
      <c r="J48" s="357"/>
      <c r="K48" s="315" t="s">
        <v>48</v>
      </c>
      <c r="L48" s="125">
        <f t="shared" si="8"/>
        <v>0</v>
      </c>
      <c r="M48" s="169">
        <f t="shared" si="9"/>
        <v>0</v>
      </c>
      <c r="N48" s="169"/>
      <c r="O48" s="259"/>
      <c r="P48" s="156"/>
    </row>
    <row r="49" spans="1:16" s="111" customFormat="1" ht="13.5" customHeight="1">
      <c r="A49" s="525"/>
      <c r="B49" s="526"/>
      <c r="C49" s="633" t="s">
        <v>492</v>
      </c>
      <c r="D49" s="634"/>
      <c r="E49" s="635"/>
      <c r="F49" s="593"/>
      <c r="G49" s="594"/>
      <c r="H49" s="595"/>
      <c r="I49" s="344" t="s">
        <v>98</v>
      </c>
      <c r="J49" s="355"/>
      <c r="K49" s="161" t="s">
        <v>328</v>
      </c>
      <c r="L49" s="127">
        <f t="shared" si="8"/>
        <v>0</v>
      </c>
      <c r="M49" s="163">
        <f t="shared" si="9"/>
        <v>0</v>
      </c>
      <c r="N49" s="162"/>
      <c r="O49" s="259"/>
      <c r="P49" s="156"/>
    </row>
    <row r="50" spans="1:16" s="111" customFormat="1" ht="13.5" customHeight="1">
      <c r="A50" s="525"/>
      <c r="B50" s="526"/>
      <c r="C50" s="633" t="s">
        <v>107</v>
      </c>
      <c r="D50" s="634"/>
      <c r="E50" s="635"/>
      <c r="F50" s="593"/>
      <c r="G50" s="594"/>
      <c r="H50" s="595"/>
      <c r="I50" s="344" t="s">
        <v>98</v>
      </c>
      <c r="J50" s="355"/>
      <c r="K50" s="161" t="s">
        <v>328</v>
      </c>
      <c r="L50" s="127">
        <f t="shared" si="8"/>
        <v>0</v>
      </c>
      <c r="M50" s="163">
        <f t="shared" si="9"/>
        <v>0</v>
      </c>
      <c r="N50" s="164"/>
      <c r="O50" s="259"/>
      <c r="P50" s="156"/>
    </row>
    <row r="51" spans="1:16" s="111" customFormat="1" ht="13.5" customHeight="1">
      <c r="A51" s="826" t="s">
        <v>129</v>
      </c>
      <c r="B51" s="826"/>
      <c r="C51" s="589" t="s">
        <v>122</v>
      </c>
      <c r="D51" s="589"/>
      <c r="E51" s="589"/>
      <c r="F51" s="590"/>
      <c r="G51" s="828"/>
      <c r="H51" s="829"/>
      <c r="I51" s="352" t="s">
        <v>98</v>
      </c>
      <c r="J51" s="359"/>
      <c r="K51" s="173" t="s">
        <v>328</v>
      </c>
      <c r="L51" s="125">
        <f t="shared" si="8"/>
        <v>0</v>
      </c>
      <c r="M51" s="163">
        <f>F51*J51</f>
        <v>0</v>
      </c>
      <c r="N51" s="417"/>
      <c r="O51" s="259"/>
      <c r="P51" s="156"/>
    </row>
    <row r="52" spans="1:16" s="111" customFormat="1" ht="13.5" customHeight="1">
      <c r="A52" s="629"/>
      <c r="B52" s="629"/>
      <c r="C52" s="552" t="s">
        <v>490</v>
      </c>
      <c r="D52" s="580"/>
      <c r="E52" s="553"/>
      <c r="F52" s="593"/>
      <c r="G52" s="810"/>
      <c r="H52" s="811"/>
      <c r="I52" s="344" t="s">
        <v>98</v>
      </c>
      <c r="J52" s="355"/>
      <c r="K52" s="161" t="s">
        <v>328</v>
      </c>
      <c r="L52" s="127">
        <f t="shared" si="8"/>
        <v>0</v>
      </c>
      <c r="M52" s="163">
        <f>F52*J52</f>
        <v>0</v>
      </c>
      <c r="N52" s="417"/>
      <c r="O52" s="259"/>
      <c r="P52" s="156"/>
    </row>
    <row r="53" spans="1:16" s="111" customFormat="1" ht="13.5" customHeight="1">
      <c r="A53" s="629"/>
      <c r="B53" s="629"/>
      <c r="C53" s="552" t="s">
        <v>491</v>
      </c>
      <c r="D53" s="580"/>
      <c r="E53" s="553"/>
      <c r="F53" s="593"/>
      <c r="G53" s="810"/>
      <c r="H53" s="811"/>
      <c r="I53" s="344" t="s">
        <v>98</v>
      </c>
      <c r="J53" s="355"/>
      <c r="K53" s="161" t="s">
        <v>328</v>
      </c>
      <c r="L53" s="127">
        <f t="shared" si="8"/>
        <v>0</v>
      </c>
      <c r="M53" s="163">
        <f>F53*J53</f>
        <v>0</v>
      </c>
      <c r="N53" s="417"/>
      <c r="O53" s="259"/>
      <c r="P53" s="156"/>
    </row>
    <row r="54" spans="1:16" s="111" customFormat="1" ht="13.5" customHeight="1">
      <c r="A54" s="629"/>
      <c r="B54" s="629"/>
      <c r="C54" s="552" t="s">
        <v>106</v>
      </c>
      <c r="D54" s="580"/>
      <c r="E54" s="553"/>
      <c r="F54" s="593"/>
      <c r="G54" s="810"/>
      <c r="H54" s="811"/>
      <c r="I54" s="344" t="s">
        <v>98</v>
      </c>
      <c r="J54" s="355"/>
      <c r="K54" s="161" t="s">
        <v>328</v>
      </c>
      <c r="L54" s="127">
        <f t="shared" si="8"/>
        <v>0</v>
      </c>
      <c r="M54" s="163">
        <f t="shared" ref="M54:M55" si="10">F54*J54</f>
        <v>0</v>
      </c>
      <c r="N54" s="417"/>
      <c r="O54" s="259"/>
      <c r="P54" s="156"/>
    </row>
    <row r="55" spans="1:16" s="111" customFormat="1" ht="13.5" customHeight="1">
      <c r="A55" s="827"/>
      <c r="B55" s="827"/>
      <c r="C55" s="554" t="s">
        <v>107</v>
      </c>
      <c r="D55" s="596"/>
      <c r="E55" s="555"/>
      <c r="F55" s="600"/>
      <c r="G55" s="830"/>
      <c r="H55" s="831"/>
      <c r="I55" s="362" t="s">
        <v>98</v>
      </c>
      <c r="J55" s="409"/>
      <c r="K55" s="178" t="s">
        <v>328</v>
      </c>
      <c r="L55" s="127">
        <f t="shared" si="8"/>
        <v>0</v>
      </c>
      <c r="M55" s="166">
        <f t="shared" si="10"/>
        <v>0</v>
      </c>
      <c r="N55" s="421"/>
      <c r="O55" s="259"/>
      <c r="P55" s="156"/>
    </row>
    <row r="56" spans="1:16" s="111" customFormat="1" ht="13.5" customHeight="1">
      <c r="A56" s="523" t="s">
        <v>114</v>
      </c>
      <c r="B56" s="524"/>
      <c r="C56" s="581" t="s">
        <v>115</v>
      </c>
      <c r="D56" s="581"/>
      <c r="E56" s="581"/>
      <c r="F56" s="607"/>
      <c r="G56" s="608"/>
      <c r="H56" s="609"/>
      <c r="I56" s="343" t="s">
        <v>98</v>
      </c>
      <c r="J56" s="357"/>
      <c r="K56" s="315" t="s">
        <v>48</v>
      </c>
      <c r="L56" s="125">
        <f t="shared" si="8"/>
        <v>0</v>
      </c>
      <c r="M56" s="169">
        <f t="shared" ref="M56:M58" si="11">F56*J56</f>
        <v>0</v>
      </c>
      <c r="N56" s="169"/>
      <c r="O56" s="259"/>
      <c r="P56" s="156"/>
    </row>
    <row r="57" spans="1:16" s="111" customFormat="1" ht="13.5" customHeight="1">
      <c r="A57" s="525"/>
      <c r="B57" s="526"/>
      <c r="C57" s="633" t="s">
        <v>492</v>
      </c>
      <c r="D57" s="634"/>
      <c r="E57" s="635"/>
      <c r="F57" s="593"/>
      <c r="G57" s="594"/>
      <c r="H57" s="595"/>
      <c r="I57" s="344" t="s">
        <v>98</v>
      </c>
      <c r="J57" s="355"/>
      <c r="K57" s="161" t="s">
        <v>328</v>
      </c>
      <c r="L57" s="127">
        <f t="shared" si="8"/>
        <v>0</v>
      </c>
      <c r="M57" s="163">
        <f t="shared" si="11"/>
        <v>0</v>
      </c>
      <c r="N57" s="162"/>
      <c r="O57" s="259"/>
      <c r="P57" s="156"/>
    </row>
    <row r="58" spans="1:16" s="111" customFormat="1" ht="13.5" customHeight="1">
      <c r="A58" s="525"/>
      <c r="B58" s="526"/>
      <c r="C58" s="633" t="s">
        <v>107</v>
      </c>
      <c r="D58" s="634"/>
      <c r="E58" s="635"/>
      <c r="F58" s="593"/>
      <c r="G58" s="594"/>
      <c r="H58" s="595"/>
      <c r="I58" s="344" t="s">
        <v>98</v>
      </c>
      <c r="J58" s="355"/>
      <c r="K58" s="161" t="s">
        <v>328</v>
      </c>
      <c r="L58" s="127">
        <f t="shared" si="8"/>
        <v>0</v>
      </c>
      <c r="M58" s="163">
        <f t="shared" si="11"/>
        <v>0</v>
      </c>
      <c r="N58" s="164"/>
      <c r="O58" s="259"/>
      <c r="P58" s="156"/>
    </row>
    <row r="59" spans="1:16" s="111" customFormat="1" ht="13.5" customHeight="1">
      <c r="A59" s="627" t="s">
        <v>494</v>
      </c>
      <c r="B59" s="628"/>
      <c r="C59" s="629" t="s">
        <v>112</v>
      </c>
      <c r="D59" s="629"/>
      <c r="E59" s="629"/>
      <c r="F59" s="630"/>
      <c r="G59" s="631"/>
      <c r="H59" s="632"/>
      <c r="I59" s="353" t="s">
        <v>98</v>
      </c>
      <c r="J59" s="360"/>
      <c r="K59" s="363" t="s">
        <v>328</v>
      </c>
      <c r="L59" s="154">
        <f t="shared" si="8"/>
        <v>0</v>
      </c>
      <c r="M59" s="174">
        <f>F59*J59</f>
        <v>0</v>
      </c>
      <c r="N59" s="420"/>
      <c r="O59" s="259"/>
      <c r="P59" s="156"/>
    </row>
    <row r="60" spans="1:16" s="111" customFormat="1" ht="13.5" customHeight="1">
      <c r="A60" s="627" t="s">
        <v>493</v>
      </c>
      <c r="B60" s="628"/>
      <c r="C60" s="629" t="s">
        <v>113</v>
      </c>
      <c r="D60" s="629"/>
      <c r="E60" s="629"/>
      <c r="F60" s="630"/>
      <c r="G60" s="631"/>
      <c r="H60" s="632"/>
      <c r="I60" s="353" t="s">
        <v>98</v>
      </c>
      <c r="J60" s="360"/>
      <c r="K60" s="363" t="s">
        <v>328</v>
      </c>
      <c r="L60" s="154">
        <f t="shared" si="8"/>
        <v>0</v>
      </c>
      <c r="M60" s="174">
        <f>F60*J60*H60</f>
        <v>0</v>
      </c>
      <c r="N60" s="420"/>
      <c r="O60" s="259"/>
      <c r="P60" s="156"/>
    </row>
    <row r="61" spans="1:16" s="111" customFormat="1" ht="13.5" customHeight="1">
      <c r="A61" s="523" t="s">
        <v>99</v>
      </c>
      <c r="B61" s="524"/>
      <c r="C61" s="581" t="s">
        <v>100</v>
      </c>
      <c r="D61" s="581"/>
      <c r="E61" s="581"/>
      <c r="F61" s="607"/>
      <c r="G61" s="608"/>
      <c r="H61" s="609"/>
      <c r="I61" s="343" t="s">
        <v>98</v>
      </c>
      <c r="J61" s="357"/>
      <c r="K61" s="167" t="s">
        <v>329</v>
      </c>
      <c r="L61" s="335">
        <f t="shared" si="8"/>
        <v>0</v>
      </c>
      <c r="M61" s="169">
        <f>F61*J61</f>
        <v>0</v>
      </c>
      <c r="N61" s="243"/>
      <c r="O61" s="259"/>
      <c r="P61" s="156"/>
    </row>
    <row r="62" spans="1:16" s="111" customFormat="1" ht="13.5" customHeight="1">
      <c r="A62" s="525"/>
      <c r="B62" s="526"/>
      <c r="C62" s="552"/>
      <c r="D62" s="580"/>
      <c r="E62" s="553"/>
      <c r="F62" s="593"/>
      <c r="G62" s="594"/>
      <c r="H62" s="595"/>
      <c r="I62" s="344" t="s">
        <v>102</v>
      </c>
      <c r="J62" s="355"/>
      <c r="K62" s="161" t="s">
        <v>329</v>
      </c>
      <c r="L62" s="127">
        <f t="shared" si="8"/>
        <v>0</v>
      </c>
      <c r="M62" s="422"/>
      <c r="N62" s="239"/>
      <c r="O62" s="259"/>
      <c r="P62" s="156"/>
    </row>
    <row r="63" spans="1:16" s="111" customFormat="1" ht="13.5" customHeight="1">
      <c r="A63" s="527"/>
      <c r="B63" s="528"/>
      <c r="C63" s="554"/>
      <c r="D63" s="596"/>
      <c r="E63" s="555"/>
      <c r="F63" s="597"/>
      <c r="G63" s="598"/>
      <c r="H63" s="599"/>
      <c r="I63" s="345" t="s">
        <v>102</v>
      </c>
      <c r="J63" s="361"/>
      <c r="K63" s="175" t="s">
        <v>329</v>
      </c>
      <c r="L63" s="127">
        <f t="shared" si="8"/>
        <v>0</v>
      </c>
      <c r="M63" s="172"/>
      <c r="N63" s="244"/>
      <c r="O63" s="259"/>
      <c r="P63" s="156"/>
    </row>
    <row r="64" spans="1:16" s="111" customFormat="1" ht="13.5" customHeight="1">
      <c r="A64" s="523" t="s">
        <v>117</v>
      </c>
      <c r="B64" s="524"/>
      <c r="C64" s="589" t="s">
        <v>546</v>
      </c>
      <c r="D64" s="589"/>
      <c r="E64" s="589"/>
      <c r="F64" s="590"/>
      <c r="G64" s="591"/>
      <c r="H64" s="592"/>
      <c r="I64" s="352" t="s">
        <v>98</v>
      </c>
      <c r="J64" s="359"/>
      <c r="K64" s="173" t="s">
        <v>328</v>
      </c>
      <c r="L64" s="125">
        <f t="shared" ref="L64:L78" si="12">F64*J64</f>
        <v>0</v>
      </c>
      <c r="M64" s="163">
        <f t="shared" ref="M64:M70" si="13">F64*J64</f>
        <v>0</v>
      </c>
      <c r="N64" s="417"/>
      <c r="O64" s="259"/>
      <c r="P64" s="156"/>
    </row>
    <row r="65" spans="1:16" s="111" customFormat="1" ht="13.5" customHeight="1">
      <c r="A65" s="525"/>
      <c r="B65" s="526"/>
      <c r="C65" s="552" t="s">
        <v>547</v>
      </c>
      <c r="D65" s="580"/>
      <c r="E65" s="553"/>
      <c r="F65" s="593"/>
      <c r="G65" s="594"/>
      <c r="H65" s="595"/>
      <c r="I65" s="344" t="s">
        <v>98</v>
      </c>
      <c r="J65" s="355"/>
      <c r="K65" s="161" t="s">
        <v>328</v>
      </c>
      <c r="L65" s="127">
        <f t="shared" si="12"/>
        <v>0</v>
      </c>
      <c r="M65" s="163">
        <f t="shared" ref="M65:M66" si="14">F65*J65</f>
        <v>0</v>
      </c>
      <c r="N65" s="238"/>
      <c r="O65" s="259"/>
      <c r="P65" s="156"/>
    </row>
    <row r="66" spans="1:16" s="111" customFormat="1" ht="13.5" customHeight="1">
      <c r="A66" s="525"/>
      <c r="B66" s="526"/>
      <c r="C66" s="552" t="s">
        <v>118</v>
      </c>
      <c r="D66" s="580"/>
      <c r="E66" s="553"/>
      <c r="F66" s="593"/>
      <c r="G66" s="594"/>
      <c r="H66" s="595"/>
      <c r="I66" s="344" t="s">
        <v>98</v>
      </c>
      <c r="J66" s="355"/>
      <c r="K66" s="161" t="s">
        <v>328</v>
      </c>
      <c r="L66" s="127">
        <f t="shared" si="12"/>
        <v>0</v>
      </c>
      <c r="M66" s="163">
        <f t="shared" si="14"/>
        <v>0</v>
      </c>
      <c r="N66" s="239"/>
      <c r="O66" s="259"/>
      <c r="P66" s="156"/>
    </row>
    <row r="67" spans="1:16" s="111" customFormat="1" ht="13.5" customHeight="1">
      <c r="A67" s="525"/>
      <c r="B67" s="526"/>
      <c r="C67" s="552" t="s">
        <v>548</v>
      </c>
      <c r="D67" s="580"/>
      <c r="E67" s="553"/>
      <c r="F67" s="593"/>
      <c r="G67" s="594"/>
      <c r="H67" s="595"/>
      <c r="I67" s="344" t="s">
        <v>98</v>
      </c>
      <c r="J67" s="355"/>
      <c r="K67" s="161" t="s">
        <v>328</v>
      </c>
      <c r="L67" s="127">
        <f t="shared" ref="L67" si="15">F67*J67</f>
        <v>0</v>
      </c>
      <c r="M67" s="163">
        <f t="shared" ref="M67" si="16">F67*J67</f>
        <v>0</v>
      </c>
      <c r="N67" s="238"/>
      <c r="O67" s="259"/>
      <c r="P67" s="156"/>
    </row>
    <row r="68" spans="1:16" s="111" customFormat="1" ht="13.5" customHeight="1">
      <c r="A68" s="525"/>
      <c r="B68" s="526"/>
      <c r="C68" s="552" t="s">
        <v>119</v>
      </c>
      <c r="D68" s="580"/>
      <c r="E68" s="553"/>
      <c r="F68" s="593"/>
      <c r="G68" s="594"/>
      <c r="H68" s="595"/>
      <c r="I68" s="344" t="s">
        <v>98</v>
      </c>
      <c r="J68" s="355"/>
      <c r="K68" s="161" t="s">
        <v>328</v>
      </c>
      <c r="L68" s="127">
        <f t="shared" si="12"/>
        <v>0</v>
      </c>
      <c r="M68" s="163">
        <f t="shared" si="13"/>
        <v>0</v>
      </c>
      <c r="N68" s="238"/>
      <c r="O68" s="259"/>
      <c r="P68" s="156"/>
    </row>
    <row r="69" spans="1:16" s="111" customFormat="1" ht="13.5" customHeight="1">
      <c r="A69" s="525"/>
      <c r="B69" s="526"/>
      <c r="C69" s="552" t="s">
        <v>545</v>
      </c>
      <c r="D69" s="580"/>
      <c r="E69" s="553"/>
      <c r="F69" s="593"/>
      <c r="G69" s="594"/>
      <c r="H69" s="595"/>
      <c r="I69" s="344" t="s">
        <v>98</v>
      </c>
      <c r="J69" s="355"/>
      <c r="K69" s="325" t="s">
        <v>550</v>
      </c>
      <c r="L69" s="127">
        <f t="shared" ref="L69" si="17">F69*J69</f>
        <v>0</v>
      </c>
      <c r="M69" s="163"/>
      <c r="N69" s="238"/>
      <c r="O69" s="259"/>
      <c r="P69" s="156"/>
    </row>
    <row r="70" spans="1:16" s="111" customFormat="1" ht="13.5" customHeight="1">
      <c r="A70" s="525"/>
      <c r="B70" s="526"/>
      <c r="C70" s="552" t="s">
        <v>120</v>
      </c>
      <c r="D70" s="580"/>
      <c r="E70" s="553"/>
      <c r="F70" s="593"/>
      <c r="G70" s="594"/>
      <c r="H70" s="595"/>
      <c r="I70" s="344" t="s">
        <v>98</v>
      </c>
      <c r="J70" s="355"/>
      <c r="K70" s="161" t="s">
        <v>328</v>
      </c>
      <c r="L70" s="127">
        <f t="shared" si="12"/>
        <v>0</v>
      </c>
      <c r="M70" s="163">
        <f t="shared" si="13"/>
        <v>0</v>
      </c>
      <c r="N70" s="239"/>
      <c r="O70" s="259"/>
      <c r="P70" s="156"/>
    </row>
    <row r="71" spans="1:16" s="111" customFormat="1" ht="13.5" customHeight="1">
      <c r="A71" s="525"/>
      <c r="B71" s="526"/>
      <c r="C71" s="573" t="s">
        <v>383</v>
      </c>
      <c r="D71" s="573"/>
      <c r="E71" s="573"/>
      <c r="F71" s="532"/>
      <c r="G71" s="533"/>
      <c r="H71" s="534"/>
      <c r="I71" s="344" t="s">
        <v>98</v>
      </c>
      <c r="J71" s="355"/>
      <c r="K71" s="322" t="s">
        <v>384</v>
      </c>
      <c r="L71" s="127">
        <f t="shared" si="12"/>
        <v>0</v>
      </c>
      <c r="M71" s="113" t="e">
        <f>F71*I71*#REF!</f>
        <v>#VALUE!</v>
      </c>
      <c r="N71" s="116"/>
      <c r="O71" s="259"/>
      <c r="P71" s="156"/>
    </row>
    <row r="72" spans="1:16" s="111" customFormat="1" ht="13.5" customHeight="1">
      <c r="A72" s="525"/>
      <c r="B72" s="526"/>
      <c r="C72" s="573" t="s">
        <v>385</v>
      </c>
      <c r="D72" s="573"/>
      <c r="E72" s="573"/>
      <c r="F72" s="532"/>
      <c r="G72" s="533"/>
      <c r="H72" s="534"/>
      <c r="I72" s="344" t="s">
        <v>98</v>
      </c>
      <c r="J72" s="355"/>
      <c r="K72" s="322" t="s">
        <v>132</v>
      </c>
      <c r="L72" s="127">
        <f t="shared" si="12"/>
        <v>0</v>
      </c>
      <c r="M72" s="113" t="e">
        <f>F72*I72*#REF!</f>
        <v>#VALUE!</v>
      </c>
      <c r="N72" s="245"/>
      <c r="O72" s="259"/>
      <c r="P72" s="156"/>
    </row>
    <row r="73" spans="1:16" s="111" customFormat="1" ht="13.5" customHeight="1">
      <c r="A73" s="525"/>
      <c r="B73" s="526"/>
      <c r="C73" s="573" t="s">
        <v>386</v>
      </c>
      <c r="D73" s="573"/>
      <c r="E73" s="573"/>
      <c r="F73" s="532"/>
      <c r="G73" s="533"/>
      <c r="H73" s="534"/>
      <c r="I73" s="344" t="s">
        <v>98</v>
      </c>
      <c r="J73" s="355"/>
      <c r="K73" s="322" t="s">
        <v>48</v>
      </c>
      <c r="L73" s="127">
        <f t="shared" si="12"/>
        <v>0</v>
      </c>
      <c r="M73" s="113" t="e">
        <f>F73*I73*#REF!</f>
        <v>#VALUE!</v>
      </c>
      <c r="N73" s="123"/>
      <c r="O73" s="259"/>
      <c r="P73" s="156"/>
    </row>
    <row r="74" spans="1:16" s="111" customFormat="1" ht="13.5" customHeight="1">
      <c r="A74" s="525"/>
      <c r="B74" s="526"/>
      <c r="C74" s="552" t="s">
        <v>549</v>
      </c>
      <c r="D74" s="580"/>
      <c r="E74" s="553"/>
      <c r="F74" s="532"/>
      <c r="G74" s="533"/>
      <c r="H74" s="534"/>
      <c r="I74" s="344" t="s">
        <v>98</v>
      </c>
      <c r="J74" s="355"/>
      <c r="K74" s="322" t="s">
        <v>551</v>
      </c>
      <c r="L74" s="127">
        <f t="shared" si="12"/>
        <v>0</v>
      </c>
      <c r="M74" s="113" t="e">
        <f>F74*I74*#REF!</f>
        <v>#VALUE!</v>
      </c>
      <c r="N74" s="123"/>
      <c r="O74" s="259"/>
      <c r="P74" s="156"/>
    </row>
    <row r="75" spans="1:16" s="111" customFormat="1" ht="13.5" customHeight="1">
      <c r="A75" s="525"/>
      <c r="B75" s="526"/>
      <c r="C75" s="552"/>
      <c r="D75" s="580"/>
      <c r="E75" s="553"/>
      <c r="F75" s="532"/>
      <c r="G75" s="533"/>
      <c r="H75" s="534"/>
      <c r="I75" s="344" t="s">
        <v>98</v>
      </c>
      <c r="J75" s="355"/>
      <c r="K75" s="322"/>
      <c r="L75" s="127">
        <f t="shared" si="12"/>
        <v>0</v>
      </c>
      <c r="M75" s="113" t="e">
        <f>F75*I75*#REF!</f>
        <v>#VALUE!</v>
      </c>
      <c r="N75" s="123"/>
      <c r="O75" s="259"/>
      <c r="P75" s="156"/>
    </row>
    <row r="76" spans="1:16" s="111" customFormat="1" ht="13.5" customHeight="1">
      <c r="A76" s="525"/>
      <c r="B76" s="526"/>
      <c r="C76" s="552"/>
      <c r="D76" s="580"/>
      <c r="E76" s="553"/>
      <c r="F76" s="532"/>
      <c r="G76" s="533"/>
      <c r="H76" s="534"/>
      <c r="I76" s="344" t="s">
        <v>98</v>
      </c>
      <c r="J76" s="355"/>
      <c r="K76" s="322"/>
      <c r="L76" s="127">
        <f t="shared" si="12"/>
        <v>0</v>
      </c>
      <c r="M76" s="113" t="e">
        <f>F76*I76*#REF!</f>
        <v>#VALUE!</v>
      </c>
      <c r="N76" s="123"/>
      <c r="O76" s="259"/>
      <c r="P76" s="156"/>
    </row>
    <row r="77" spans="1:16" s="111" customFormat="1" ht="13.5" customHeight="1">
      <c r="A77" s="525"/>
      <c r="B77" s="526"/>
      <c r="C77" s="552"/>
      <c r="D77" s="580"/>
      <c r="E77" s="553"/>
      <c r="F77" s="532"/>
      <c r="G77" s="533"/>
      <c r="H77" s="534"/>
      <c r="I77" s="344" t="s">
        <v>98</v>
      </c>
      <c r="J77" s="355"/>
      <c r="K77" s="322"/>
      <c r="L77" s="127">
        <f t="shared" si="12"/>
        <v>0</v>
      </c>
      <c r="M77" s="113" t="e">
        <f>F77*I77*#REF!</f>
        <v>#VALUE!</v>
      </c>
      <c r="N77" s="123"/>
      <c r="O77" s="259"/>
      <c r="P77" s="156"/>
    </row>
    <row r="78" spans="1:16" s="111" customFormat="1" ht="13.5" customHeight="1">
      <c r="A78" s="527"/>
      <c r="B78" s="528"/>
      <c r="C78" s="552"/>
      <c r="D78" s="580"/>
      <c r="E78" s="553"/>
      <c r="F78" s="820"/>
      <c r="G78" s="821"/>
      <c r="H78" s="822"/>
      <c r="I78" s="345" t="s">
        <v>98</v>
      </c>
      <c r="J78" s="361"/>
      <c r="K78" s="324"/>
      <c r="L78" s="127">
        <f t="shared" si="12"/>
        <v>0</v>
      </c>
      <c r="M78" s="332" t="e">
        <f>F78*I78*#REF!</f>
        <v>#VALUE!</v>
      </c>
      <c r="N78" s="114"/>
      <c r="O78" s="259"/>
      <c r="P78" s="156"/>
    </row>
    <row r="79" spans="1:16" s="22" customFormat="1" ht="15" customHeight="1" thickBot="1">
      <c r="A79" s="24"/>
      <c r="B79" s="24"/>
      <c r="C79" s="586" t="s">
        <v>121</v>
      </c>
      <c r="D79" s="587"/>
      <c r="E79" s="587"/>
      <c r="F79" s="587"/>
      <c r="G79" s="587"/>
      <c r="H79" s="587"/>
      <c r="I79" s="587"/>
      <c r="J79" s="587"/>
      <c r="K79" s="588"/>
      <c r="L79" s="139">
        <f>SUM(N42:N78)</f>
        <v>0</v>
      </c>
      <c r="M79" s="140"/>
      <c r="N79" s="242">
        <f>SUM(N42:N78)</f>
        <v>0</v>
      </c>
      <c r="O79" s="256"/>
      <c r="P79" s="30"/>
    </row>
    <row r="80" spans="1:16" s="558" customFormat="1" ht="15" customHeight="1" thickTop="1"/>
    <row r="81" spans="1:16" s="22" customFormat="1" ht="15" customHeight="1">
      <c r="A81" s="426" t="s">
        <v>17</v>
      </c>
      <c r="B81" s="25" t="s">
        <v>496</v>
      </c>
      <c r="C81" s="26"/>
      <c r="D81" s="26"/>
      <c r="E81" s="27"/>
      <c r="F81" s="141"/>
      <c r="G81" s="141"/>
      <c r="H81" s="142"/>
      <c r="I81" s="142"/>
      <c r="J81" s="142"/>
      <c r="K81" s="142"/>
      <c r="L81" s="141"/>
      <c r="M81" s="143"/>
      <c r="N81" s="141"/>
      <c r="O81" s="256"/>
      <c r="P81" s="30"/>
    </row>
    <row r="82" spans="1:16" s="23" customFormat="1" ht="15" customHeight="1">
      <c r="A82" s="637" t="s">
        <v>127</v>
      </c>
      <c r="B82" s="637"/>
      <c r="C82" s="637" t="s">
        <v>103</v>
      </c>
      <c r="D82" s="637"/>
      <c r="E82" s="637"/>
      <c r="F82" s="560" t="s">
        <v>322</v>
      </c>
      <c r="G82" s="561"/>
      <c r="H82" s="561"/>
      <c r="I82" s="561"/>
      <c r="J82" s="418" t="s">
        <v>323</v>
      </c>
      <c r="K82" s="423" t="s">
        <v>324</v>
      </c>
      <c r="L82" s="159" t="s">
        <v>325</v>
      </c>
      <c r="M82" s="160"/>
      <c r="N82" s="237" t="s">
        <v>326</v>
      </c>
      <c r="O82" s="257"/>
      <c r="P82" s="258"/>
    </row>
    <row r="83" spans="1:16" s="111" customFormat="1" ht="13.5" customHeight="1">
      <c r="A83" s="523" t="s">
        <v>104</v>
      </c>
      <c r="B83" s="524"/>
      <c r="C83" s="769" t="s">
        <v>105</v>
      </c>
      <c r="D83" s="770"/>
      <c r="E83" s="771"/>
      <c r="F83" s="593"/>
      <c r="G83" s="594"/>
      <c r="H83" s="595"/>
      <c r="I83" s="344" t="s">
        <v>98</v>
      </c>
      <c r="J83" s="355"/>
      <c r="K83" s="161" t="s">
        <v>328</v>
      </c>
      <c r="L83" s="125">
        <f t="shared" ref="L83:L99" si="18">F83*J83</f>
        <v>0</v>
      </c>
      <c r="M83" s="163">
        <f>F83*J83</f>
        <v>0</v>
      </c>
      <c r="N83" s="417"/>
      <c r="O83" s="259"/>
      <c r="P83" s="156"/>
    </row>
    <row r="84" spans="1:16" s="111" customFormat="1" ht="13.5" customHeight="1">
      <c r="A84" s="525"/>
      <c r="B84" s="526"/>
      <c r="C84" s="633" t="s">
        <v>492</v>
      </c>
      <c r="D84" s="634"/>
      <c r="E84" s="635"/>
      <c r="F84" s="593"/>
      <c r="G84" s="594"/>
      <c r="H84" s="595"/>
      <c r="I84" s="344" t="s">
        <v>98</v>
      </c>
      <c r="J84" s="355"/>
      <c r="K84" s="161" t="s">
        <v>328</v>
      </c>
      <c r="L84" s="127">
        <f t="shared" si="18"/>
        <v>0</v>
      </c>
      <c r="M84" s="163">
        <f t="shared" ref="M84:M90" si="19">F84*J84</f>
        <v>0</v>
      </c>
      <c r="N84" s="238"/>
      <c r="O84" s="259"/>
      <c r="P84" s="156"/>
    </row>
    <row r="85" spans="1:16" s="111" customFormat="1" ht="13.5" customHeight="1">
      <c r="A85" s="525"/>
      <c r="B85" s="526"/>
      <c r="C85" s="633" t="s">
        <v>107</v>
      </c>
      <c r="D85" s="634"/>
      <c r="E85" s="635"/>
      <c r="F85" s="593"/>
      <c r="G85" s="594"/>
      <c r="H85" s="595"/>
      <c r="I85" s="344" t="s">
        <v>98</v>
      </c>
      <c r="J85" s="355"/>
      <c r="K85" s="161" t="s">
        <v>328</v>
      </c>
      <c r="L85" s="127">
        <f t="shared" si="18"/>
        <v>0</v>
      </c>
      <c r="M85" s="163">
        <f t="shared" si="19"/>
        <v>0</v>
      </c>
      <c r="N85" s="239"/>
      <c r="O85" s="259"/>
      <c r="P85" s="156"/>
    </row>
    <row r="86" spans="1:16" s="111" customFormat="1" ht="13.5" customHeight="1">
      <c r="A86" s="525"/>
      <c r="B86" s="526"/>
      <c r="C86" s="823" t="s">
        <v>108</v>
      </c>
      <c r="D86" s="824"/>
      <c r="E86" s="825"/>
      <c r="F86" s="604"/>
      <c r="G86" s="605"/>
      <c r="H86" s="606"/>
      <c r="I86" s="331" t="s">
        <v>98</v>
      </c>
      <c r="J86" s="356"/>
      <c r="K86" s="165" t="s">
        <v>109</v>
      </c>
      <c r="L86" s="127">
        <f t="shared" si="18"/>
        <v>0</v>
      </c>
      <c r="M86" s="166">
        <f t="shared" si="19"/>
        <v>0</v>
      </c>
      <c r="N86" s="240"/>
      <c r="O86" s="259"/>
      <c r="P86" s="156"/>
    </row>
    <row r="87" spans="1:16" s="111" customFormat="1" ht="13.5" customHeight="1">
      <c r="A87" s="523" t="s">
        <v>110</v>
      </c>
      <c r="B87" s="524"/>
      <c r="C87" s="550" t="s">
        <v>105</v>
      </c>
      <c r="D87" s="727"/>
      <c r="E87" s="551"/>
      <c r="F87" s="607"/>
      <c r="G87" s="608"/>
      <c r="H87" s="609"/>
      <c r="I87" s="343" t="s">
        <v>98</v>
      </c>
      <c r="J87" s="357"/>
      <c r="K87" s="315" t="s">
        <v>48</v>
      </c>
      <c r="L87" s="125">
        <f t="shared" si="18"/>
        <v>0</v>
      </c>
      <c r="M87" s="169">
        <f t="shared" si="19"/>
        <v>0</v>
      </c>
      <c r="N87" s="414"/>
      <c r="O87" s="259"/>
      <c r="P87" s="156"/>
    </row>
    <row r="88" spans="1:16" s="111" customFormat="1" ht="13.5" customHeight="1">
      <c r="A88" s="525"/>
      <c r="B88" s="526"/>
      <c r="C88" s="633" t="s">
        <v>492</v>
      </c>
      <c r="D88" s="634"/>
      <c r="E88" s="635"/>
      <c r="F88" s="593"/>
      <c r="G88" s="594"/>
      <c r="H88" s="595"/>
      <c r="I88" s="344" t="s">
        <v>98</v>
      </c>
      <c r="J88" s="355"/>
      <c r="K88" s="161" t="s">
        <v>328</v>
      </c>
      <c r="L88" s="127">
        <f t="shared" si="18"/>
        <v>0</v>
      </c>
      <c r="M88" s="163">
        <f t="shared" si="19"/>
        <v>0</v>
      </c>
      <c r="N88" s="238"/>
      <c r="O88" s="259"/>
      <c r="P88" s="156"/>
    </row>
    <row r="89" spans="1:16" s="111" customFormat="1" ht="13.5" customHeight="1">
      <c r="A89" s="525"/>
      <c r="B89" s="526"/>
      <c r="C89" s="633" t="s">
        <v>107</v>
      </c>
      <c r="D89" s="634"/>
      <c r="E89" s="635"/>
      <c r="F89" s="593"/>
      <c r="G89" s="594"/>
      <c r="H89" s="595"/>
      <c r="I89" s="344" t="s">
        <v>98</v>
      </c>
      <c r="J89" s="355"/>
      <c r="K89" s="161" t="s">
        <v>328</v>
      </c>
      <c r="L89" s="127">
        <f t="shared" si="18"/>
        <v>0</v>
      </c>
      <c r="M89" s="163">
        <f t="shared" si="19"/>
        <v>0</v>
      </c>
      <c r="N89" s="239"/>
      <c r="O89" s="259"/>
      <c r="P89" s="156"/>
    </row>
    <row r="90" spans="1:16" s="111" customFormat="1" ht="13.5" customHeight="1">
      <c r="A90" s="527"/>
      <c r="B90" s="528"/>
      <c r="C90" s="823" t="s">
        <v>108</v>
      </c>
      <c r="D90" s="824"/>
      <c r="E90" s="825"/>
      <c r="F90" s="624"/>
      <c r="G90" s="625"/>
      <c r="H90" s="626"/>
      <c r="I90" s="351" t="s">
        <v>98</v>
      </c>
      <c r="J90" s="358"/>
      <c r="K90" s="170" t="s">
        <v>109</v>
      </c>
      <c r="L90" s="127">
        <f t="shared" si="18"/>
        <v>0</v>
      </c>
      <c r="M90" s="172">
        <f t="shared" si="19"/>
        <v>0</v>
      </c>
      <c r="N90" s="241"/>
      <c r="O90" s="259"/>
      <c r="P90" s="156"/>
    </row>
    <row r="91" spans="1:16" s="111" customFormat="1" ht="13.5" customHeight="1">
      <c r="A91" s="523" t="s">
        <v>111</v>
      </c>
      <c r="B91" s="524"/>
      <c r="C91" s="550" t="s">
        <v>105</v>
      </c>
      <c r="D91" s="727"/>
      <c r="E91" s="551"/>
      <c r="F91" s="607"/>
      <c r="G91" s="608"/>
      <c r="H91" s="609"/>
      <c r="I91" s="343" t="s">
        <v>98</v>
      </c>
      <c r="J91" s="357"/>
      <c r="K91" s="315" t="s">
        <v>48</v>
      </c>
      <c r="L91" s="125">
        <f t="shared" si="18"/>
        <v>0</v>
      </c>
      <c r="M91" s="169">
        <f t="shared" ref="M91:M97" si="20">F91*J91</f>
        <v>0</v>
      </c>
      <c r="N91" s="169"/>
      <c r="O91" s="259"/>
      <c r="P91" s="156"/>
    </row>
    <row r="92" spans="1:16" s="111" customFormat="1" ht="13.5" customHeight="1">
      <c r="A92" s="525"/>
      <c r="B92" s="526"/>
      <c r="C92" s="633" t="s">
        <v>492</v>
      </c>
      <c r="D92" s="634"/>
      <c r="E92" s="635"/>
      <c r="F92" s="593"/>
      <c r="G92" s="594"/>
      <c r="H92" s="595"/>
      <c r="I92" s="344" t="s">
        <v>98</v>
      </c>
      <c r="J92" s="355"/>
      <c r="K92" s="161" t="s">
        <v>328</v>
      </c>
      <c r="L92" s="127">
        <f t="shared" si="18"/>
        <v>0</v>
      </c>
      <c r="M92" s="163">
        <f t="shared" si="20"/>
        <v>0</v>
      </c>
      <c r="N92" s="162"/>
      <c r="O92" s="259"/>
      <c r="P92" s="156"/>
    </row>
    <row r="93" spans="1:16" s="111" customFormat="1" ht="13.5" customHeight="1">
      <c r="A93" s="525"/>
      <c r="B93" s="526"/>
      <c r="C93" s="633" t="s">
        <v>107</v>
      </c>
      <c r="D93" s="634"/>
      <c r="E93" s="635"/>
      <c r="F93" s="593"/>
      <c r="G93" s="594"/>
      <c r="H93" s="595"/>
      <c r="I93" s="344" t="s">
        <v>98</v>
      </c>
      <c r="J93" s="355"/>
      <c r="K93" s="161" t="s">
        <v>328</v>
      </c>
      <c r="L93" s="127">
        <f t="shared" si="18"/>
        <v>0</v>
      </c>
      <c r="M93" s="163">
        <f t="shared" si="20"/>
        <v>0</v>
      </c>
      <c r="N93" s="164"/>
      <c r="O93" s="259"/>
      <c r="P93" s="156"/>
    </row>
    <row r="94" spans="1:16" s="111" customFormat="1" ht="13.5" customHeight="1">
      <c r="A94" s="527"/>
      <c r="B94" s="528"/>
      <c r="C94" s="823" t="s">
        <v>108</v>
      </c>
      <c r="D94" s="824"/>
      <c r="E94" s="825"/>
      <c r="F94" s="624"/>
      <c r="G94" s="625"/>
      <c r="H94" s="626"/>
      <c r="I94" s="351" t="s">
        <v>98</v>
      </c>
      <c r="J94" s="358"/>
      <c r="K94" s="170" t="s">
        <v>109</v>
      </c>
      <c r="L94" s="127">
        <f t="shared" si="18"/>
        <v>0</v>
      </c>
      <c r="M94" s="172">
        <f t="shared" si="20"/>
        <v>0</v>
      </c>
      <c r="N94" s="171"/>
      <c r="O94" s="259"/>
      <c r="P94" s="156"/>
    </row>
    <row r="95" spans="1:16" s="111" customFormat="1" ht="13.5" customHeight="1">
      <c r="A95" s="523" t="s">
        <v>129</v>
      </c>
      <c r="B95" s="524"/>
      <c r="C95" s="581" t="s">
        <v>122</v>
      </c>
      <c r="D95" s="581"/>
      <c r="E95" s="581"/>
      <c r="F95" s="607"/>
      <c r="G95" s="808"/>
      <c r="H95" s="809"/>
      <c r="I95" s="343" t="s">
        <v>98</v>
      </c>
      <c r="J95" s="357"/>
      <c r="K95" s="167" t="s">
        <v>328</v>
      </c>
      <c r="L95" s="125">
        <f t="shared" si="18"/>
        <v>0</v>
      </c>
      <c r="M95" s="169">
        <f t="shared" si="20"/>
        <v>0</v>
      </c>
      <c r="N95" s="169"/>
      <c r="O95" s="259"/>
      <c r="P95" s="156"/>
    </row>
    <row r="96" spans="1:16" s="111" customFormat="1" ht="13.5" customHeight="1">
      <c r="A96" s="525"/>
      <c r="B96" s="526"/>
      <c r="C96" s="552" t="s">
        <v>490</v>
      </c>
      <c r="D96" s="580"/>
      <c r="E96" s="553"/>
      <c r="F96" s="593"/>
      <c r="G96" s="810"/>
      <c r="H96" s="811"/>
      <c r="I96" s="344" t="s">
        <v>98</v>
      </c>
      <c r="J96" s="355"/>
      <c r="K96" s="161" t="s">
        <v>328</v>
      </c>
      <c r="L96" s="127">
        <f t="shared" si="18"/>
        <v>0</v>
      </c>
      <c r="M96" s="163">
        <f t="shared" si="20"/>
        <v>0</v>
      </c>
      <c r="N96" s="163"/>
      <c r="O96" s="259"/>
      <c r="P96" s="156"/>
    </row>
    <row r="97" spans="1:16" s="111" customFormat="1" ht="13.5" customHeight="1">
      <c r="A97" s="525"/>
      <c r="B97" s="526"/>
      <c r="C97" s="552" t="s">
        <v>491</v>
      </c>
      <c r="D97" s="580"/>
      <c r="E97" s="553"/>
      <c r="F97" s="593"/>
      <c r="G97" s="810"/>
      <c r="H97" s="811"/>
      <c r="I97" s="344" t="s">
        <v>98</v>
      </c>
      <c r="J97" s="355"/>
      <c r="K97" s="161" t="s">
        <v>328</v>
      </c>
      <c r="L97" s="127">
        <f t="shared" si="18"/>
        <v>0</v>
      </c>
      <c r="M97" s="163">
        <f t="shared" si="20"/>
        <v>0</v>
      </c>
      <c r="N97" s="163"/>
      <c r="O97" s="259"/>
      <c r="P97" s="156"/>
    </row>
    <row r="98" spans="1:16" s="111" customFormat="1" ht="13.5" customHeight="1">
      <c r="A98" s="525"/>
      <c r="B98" s="526"/>
      <c r="C98" s="552" t="s">
        <v>106</v>
      </c>
      <c r="D98" s="580"/>
      <c r="E98" s="553"/>
      <c r="F98" s="593"/>
      <c r="G98" s="810"/>
      <c r="H98" s="811"/>
      <c r="I98" s="344" t="s">
        <v>98</v>
      </c>
      <c r="J98" s="355"/>
      <c r="K98" s="161" t="s">
        <v>328</v>
      </c>
      <c r="L98" s="127">
        <f t="shared" si="18"/>
        <v>0</v>
      </c>
      <c r="M98" s="163">
        <f t="shared" ref="M98:M100" si="21">F98*J98</f>
        <v>0</v>
      </c>
      <c r="N98" s="163"/>
      <c r="O98" s="259"/>
      <c r="P98" s="156"/>
    </row>
    <row r="99" spans="1:16" s="111" customFormat="1" ht="13.5" customHeight="1">
      <c r="A99" s="525"/>
      <c r="B99" s="526"/>
      <c r="C99" s="554" t="s">
        <v>107</v>
      </c>
      <c r="D99" s="596"/>
      <c r="E99" s="555"/>
      <c r="F99" s="597"/>
      <c r="G99" s="764"/>
      <c r="H99" s="765"/>
      <c r="I99" s="345" t="s">
        <v>98</v>
      </c>
      <c r="J99" s="361"/>
      <c r="K99" s="175" t="s">
        <v>328</v>
      </c>
      <c r="L99" s="129">
        <f t="shared" si="18"/>
        <v>0</v>
      </c>
      <c r="M99" s="172">
        <f t="shared" si="21"/>
        <v>0</v>
      </c>
      <c r="N99" s="172"/>
      <c r="O99" s="259"/>
      <c r="P99" s="156"/>
    </row>
    <row r="100" spans="1:16" s="111" customFormat="1" ht="13.5" customHeight="1">
      <c r="A100" s="527"/>
      <c r="B100" s="528"/>
      <c r="C100" s="823" t="s">
        <v>108</v>
      </c>
      <c r="D100" s="824"/>
      <c r="E100" s="825"/>
      <c r="F100" s="624"/>
      <c r="G100" s="625"/>
      <c r="H100" s="626"/>
      <c r="I100" s="351" t="s">
        <v>98</v>
      </c>
      <c r="J100" s="358"/>
      <c r="K100" s="170" t="s">
        <v>109</v>
      </c>
      <c r="L100" s="127">
        <f t="shared" ref="L100" si="22">F100*J100</f>
        <v>0</v>
      </c>
      <c r="M100" s="172">
        <f t="shared" si="21"/>
        <v>0</v>
      </c>
      <c r="N100" s="171"/>
      <c r="O100" s="259"/>
      <c r="P100" s="156"/>
    </row>
    <row r="101" spans="1:16" s="111" customFormat="1" ht="13.5" customHeight="1">
      <c r="A101" s="523" t="s">
        <v>123</v>
      </c>
      <c r="B101" s="524"/>
      <c r="C101" s="589" t="s">
        <v>495</v>
      </c>
      <c r="D101" s="589"/>
      <c r="E101" s="589"/>
      <c r="F101" s="607"/>
      <c r="G101" s="808"/>
      <c r="H101" s="809"/>
      <c r="I101" s="343" t="s">
        <v>98</v>
      </c>
      <c r="J101" s="357"/>
      <c r="K101" s="167" t="s">
        <v>328</v>
      </c>
      <c r="L101" s="125">
        <f t="shared" ref="L101:L118" si="23">F101*J101</f>
        <v>0</v>
      </c>
      <c r="M101" s="169">
        <f>F101*J101</f>
        <v>0</v>
      </c>
      <c r="N101" s="169"/>
      <c r="O101" s="259"/>
      <c r="P101" s="156"/>
    </row>
    <row r="102" spans="1:16" s="111" customFormat="1" ht="13.5" customHeight="1">
      <c r="A102" s="525"/>
      <c r="B102" s="526"/>
      <c r="C102" s="552" t="s">
        <v>490</v>
      </c>
      <c r="D102" s="580"/>
      <c r="E102" s="553"/>
      <c r="F102" s="593"/>
      <c r="G102" s="810"/>
      <c r="H102" s="811"/>
      <c r="I102" s="344" t="s">
        <v>98</v>
      </c>
      <c r="J102" s="355"/>
      <c r="K102" s="161" t="s">
        <v>328</v>
      </c>
      <c r="L102" s="127">
        <f t="shared" si="23"/>
        <v>0</v>
      </c>
      <c r="M102" s="163">
        <f>F102*J102</f>
        <v>0</v>
      </c>
      <c r="N102" s="163"/>
      <c r="O102" s="259"/>
      <c r="P102" s="156"/>
    </row>
    <row r="103" spans="1:16" s="111" customFormat="1" ht="13.5" customHeight="1">
      <c r="A103" s="525"/>
      <c r="B103" s="526"/>
      <c r="C103" s="552" t="s">
        <v>491</v>
      </c>
      <c r="D103" s="580"/>
      <c r="E103" s="553"/>
      <c r="F103" s="593"/>
      <c r="G103" s="810"/>
      <c r="H103" s="811"/>
      <c r="I103" s="344" t="s">
        <v>98</v>
      </c>
      <c r="J103" s="355"/>
      <c r="K103" s="161" t="s">
        <v>328</v>
      </c>
      <c r="L103" s="127">
        <f t="shared" si="23"/>
        <v>0</v>
      </c>
      <c r="M103" s="163">
        <f>F103*J103</f>
        <v>0</v>
      </c>
      <c r="N103" s="163"/>
      <c r="O103" s="259"/>
      <c r="P103" s="156"/>
    </row>
    <row r="104" spans="1:16" s="111" customFormat="1" ht="13.5" customHeight="1">
      <c r="A104" s="525"/>
      <c r="B104" s="526"/>
      <c r="C104" s="552" t="s">
        <v>106</v>
      </c>
      <c r="D104" s="580"/>
      <c r="E104" s="553"/>
      <c r="F104" s="593"/>
      <c r="G104" s="810"/>
      <c r="H104" s="811"/>
      <c r="I104" s="344" t="s">
        <v>98</v>
      </c>
      <c r="J104" s="355"/>
      <c r="K104" s="161" t="s">
        <v>328</v>
      </c>
      <c r="L104" s="127">
        <f t="shared" si="23"/>
        <v>0</v>
      </c>
      <c r="M104" s="163">
        <f t="shared" ref="M104:M106" si="24">F104*J104</f>
        <v>0</v>
      </c>
      <c r="N104" s="163"/>
      <c r="O104" s="259"/>
      <c r="P104" s="156"/>
    </row>
    <row r="105" spans="1:16" s="111" customFormat="1" ht="13.5" customHeight="1">
      <c r="A105" s="525"/>
      <c r="B105" s="526"/>
      <c r="C105" s="554" t="s">
        <v>107</v>
      </c>
      <c r="D105" s="596"/>
      <c r="E105" s="555"/>
      <c r="F105" s="597"/>
      <c r="G105" s="764"/>
      <c r="H105" s="765"/>
      <c r="I105" s="345" t="s">
        <v>98</v>
      </c>
      <c r="J105" s="361"/>
      <c r="K105" s="175" t="s">
        <v>328</v>
      </c>
      <c r="L105" s="129">
        <f t="shared" si="23"/>
        <v>0</v>
      </c>
      <c r="M105" s="172">
        <f t="shared" si="24"/>
        <v>0</v>
      </c>
      <c r="N105" s="172"/>
      <c r="O105" s="259"/>
      <c r="P105" s="156"/>
    </row>
    <row r="106" spans="1:16" s="111" customFormat="1" ht="13.5" customHeight="1">
      <c r="A106" s="527"/>
      <c r="B106" s="528"/>
      <c r="C106" s="823" t="s">
        <v>108</v>
      </c>
      <c r="D106" s="824"/>
      <c r="E106" s="825"/>
      <c r="F106" s="624"/>
      <c r="G106" s="625"/>
      <c r="H106" s="626"/>
      <c r="I106" s="351" t="s">
        <v>98</v>
      </c>
      <c r="J106" s="358"/>
      <c r="K106" s="170" t="s">
        <v>109</v>
      </c>
      <c r="L106" s="127">
        <f t="shared" si="23"/>
        <v>0</v>
      </c>
      <c r="M106" s="172">
        <f t="shared" si="24"/>
        <v>0</v>
      </c>
      <c r="N106" s="171"/>
      <c r="O106" s="259"/>
      <c r="P106" s="156"/>
    </row>
    <row r="107" spans="1:16" s="111" customFormat="1" ht="13.5" customHeight="1">
      <c r="A107" s="523" t="s">
        <v>124</v>
      </c>
      <c r="B107" s="524"/>
      <c r="C107" s="589" t="s">
        <v>495</v>
      </c>
      <c r="D107" s="589"/>
      <c r="E107" s="589"/>
      <c r="F107" s="607"/>
      <c r="G107" s="808"/>
      <c r="H107" s="809"/>
      <c r="I107" s="352" t="s">
        <v>98</v>
      </c>
      <c r="J107" s="359"/>
      <c r="K107" s="167" t="s">
        <v>328</v>
      </c>
      <c r="L107" s="125">
        <f t="shared" si="23"/>
        <v>0</v>
      </c>
      <c r="M107" s="163">
        <f t="shared" ref="M107:M110" si="25">F107*J107</f>
        <v>0</v>
      </c>
      <c r="N107" s="415"/>
      <c r="O107" s="259"/>
      <c r="P107" s="156"/>
    </row>
    <row r="108" spans="1:16" s="111" customFormat="1" ht="13.5" customHeight="1">
      <c r="A108" s="525"/>
      <c r="B108" s="526"/>
      <c r="C108" s="552" t="s">
        <v>106</v>
      </c>
      <c r="D108" s="580"/>
      <c r="E108" s="553"/>
      <c r="F108" s="593"/>
      <c r="G108" s="810"/>
      <c r="H108" s="811"/>
      <c r="I108" s="344" t="s">
        <v>98</v>
      </c>
      <c r="J108" s="355"/>
      <c r="K108" s="161" t="s">
        <v>328</v>
      </c>
      <c r="L108" s="127">
        <f t="shared" si="23"/>
        <v>0</v>
      </c>
      <c r="M108" s="163">
        <f t="shared" si="25"/>
        <v>0</v>
      </c>
      <c r="N108" s="417"/>
      <c r="O108" s="259"/>
      <c r="P108" s="156"/>
    </row>
    <row r="109" spans="1:16" s="111" customFormat="1" ht="13.5" customHeight="1">
      <c r="A109" s="525"/>
      <c r="B109" s="526"/>
      <c r="C109" s="554" t="s">
        <v>107</v>
      </c>
      <c r="D109" s="596"/>
      <c r="E109" s="555"/>
      <c r="F109" s="597"/>
      <c r="G109" s="764"/>
      <c r="H109" s="765"/>
      <c r="I109" s="345" t="s">
        <v>98</v>
      </c>
      <c r="J109" s="361"/>
      <c r="K109" s="178" t="s">
        <v>328</v>
      </c>
      <c r="L109" s="339">
        <f t="shared" si="23"/>
        <v>0</v>
      </c>
      <c r="M109" s="172">
        <f t="shared" si="25"/>
        <v>0</v>
      </c>
      <c r="N109" s="416"/>
      <c r="O109" s="259"/>
      <c r="P109" s="156"/>
    </row>
    <row r="110" spans="1:16" s="111" customFormat="1" ht="13.5" customHeight="1">
      <c r="A110" s="527"/>
      <c r="B110" s="528"/>
      <c r="C110" s="823" t="s">
        <v>108</v>
      </c>
      <c r="D110" s="824"/>
      <c r="E110" s="825"/>
      <c r="F110" s="624"/>
      <c r="G110" s="625"/>
      <c r="H110" s="626"/>
      <c r="I110" s="351" t="s">
        <v>98</v>
      </c>
      <c r="J110" s="358"/>
      <c r="K110" s="170" t="s">
        <v>109</v>
      </c>
      <c r="L110" s="127">
        <f t="shared" ref="L110" si="26">F110*J110</f>
        <v>0</v>
      </c>
      <c r="M110" s="172">
        <f t="shared" si="25"/>
        <v>0</v>
      </c>
      <c r="N110" s="171"/>
      <c r="O110" s="259"/>
      <c r="P110" s="156"/>
    </row>
    <row r="111" spans="1:16" s="111" customFormat="1" ht="13.5" customHeight="1">
      <c r="A111" s="627" t="s">
        <v>125</v>
      </c>
      <c r="B111" s="628"/>
      <c r="C111" s="843" t="s">
        <v>126</v>
      </c>
      <c r="D111" s="843"/>
      <c r="E111" s="843"/>
      <c r="F111" s="607"/>
      <c r="G111" s="608"/>
      <c r="H111" s="609"/>
      <c r="I111" s="343" t="s">
        <v>98</v>
      </c>
      <c r="J111" s="357"/>
      <c r="K111" s="364" t="s">
        <v>328</v>
      </c>
      <c r="L111" s="154">
        <f t="shared" si="23"/>
        <v>0</v>
      </c>
      <c r="M111" s="163">
        <f>F111*J111</f>
        <v>0</v>
      </c>
      <c r="N111" s="417"/>
      <c r="O111" s="259"/>
      <c r="P111" s="156"/>
    </row>
    <row r="112" spans="1:16" s="22" customFormat="1" ht="15" customHeight="1">
      <c r="A112" s="840" t="s">
        <v>18</v>
      </c>
      <c r="B112" s="840"/>
      <c r="C112" s="766" t="s">
        <v>19</v>
      </c>
      <c r="D112" s="766"/>
      <c r="E112" s="766"/>
      <c r="F112" s="607"/>
      <c r="G112" s="608"/>
      <c r="H112" s="609"/>
      <c r="I112" s="343" t="s">
        <v>98</v>
      </c>
      <c r="J112" s="357"/>
      <c r="K112" s="364" t="s">
        <v>328</v>
      </c>
      <c r="L112" s="154">
        <f t="shared" si="23"/>
        <v>0</v>
      </c>
      <c r="M112" s="155"/>
      <c r="N112" s="246"/>
      <c r="O112" s="256"/>
      <c r="P112" s="30"/>
    </row>
    <row r="113" spans="1:16" s="22" customFormat="1" ht="15" customHeight="1">
      <c r="A113" s="841"/>
      <c r="B113" s="842"/>
      <c r="C113" s="832"/>
      <c r="D113" s="833"/>
      <c r="E113" s="834"/>
      <c r="F113" s="607"/>
      <c r="G113" s="608"/>
      <c r="H113" s="609"/>
      <c r="I113" s="343" t="s">
        <v>98</v>
      </c>
      <c r="J113" s="357"/>
      <c r="K113" s="365" t="s">
        <v>328</v>
      </c>
      <c r="L113" s="125">
        <f t="shared" si="23"/>
        <v>0</v>
      </c>
      <c r="M113" s="126"/>
      <c r="N113" s="125"/>
      <c r="O113" s="256"/>
      <c r="P113" s="30"/>
    </row>
    <row r="114" spans="1:16" s="22" customFormat="1" ht="15" customHeight="1">
      <c r="A114" s="768"/>
      <c r="B114" s="804"/>
      <c r="C114" s="805"/>
      <c r="D114" s="806"/>
      <c r="E114" s="807"/>
      <c r="F114" s="593"/>
      <c r="G114" s="594"/>
      <c r="H114" s="595"/>
      <c r="I114" s="344" t="s">
        <v>98</v>
      </c>
      <c r="J114" s="355"/>
      <c r="K114" s="366" t="s">
        <v>328</v>
      </c>
      <c r="L114" s="127">
        <f t="shared" si="23"/>
        <v>0</v>
      </c>
      <c r="M114" s="128"/>
      <c r="N114" s="127"/>
      <c r="O114" s="256"/>
      <c r="P114" s="30"/>
    </row>
    <row r="115" spans="1:16" s="22" customFormat="1" ht="15" customHeight="1">
      <c r="A115" s="768"/>
      <c r="B115" s="804"/>
      <c r="C115" s="805"/>
      <c r="D115" s="806"/>
      <c r="E115" s="807"/>
      <c r="F115" s="593"/>
      <c r="G115" s="594"/>
      <c r="H115" s="595"/>
      <c r="I115" s="344" t="s">
        <v>98</v>
      </c>
      <c r="J115" s="355"/>
      <c r="K115" s="366" t="s">
        <v>328</v>
      </c>
      <c r="L115" s="127">
        <f t="shared" si="23"/>
        <v>0</v>
      </c>
      <c r="M115" s="128"/>
      <c r="N115" s="127"/>
      <c r="O115" s="256"/>
      <c r="P115" s="30"/>
    </row>
    <row r="116" spans="1:16" s="22" customFormat="1" ht="15" customHeight="1">
      <c r="A116" s="768"/>
      <c r="B116" s="804"/>
      <c r="C116" s="805"/>
      <c r="D116" s="806"/>
      <c r="E116" s="807"/>
      <c r="F116" s="593"/>
      <c r="G116" s="594"/>
      <c r="H116" s="595"/>
      <c r="I116" s="344" t="s">
        <v>98</v>
      </c>
      <c r="J116" s="355"/>
      <c r="K116" s="366" t="s">
        <v>328</v>
      </c>
      <c r="L116" s="127">
        <f t="shared" si="23"/>
        <v>0</v>
      </c>
      <c r="M116" s="128"/>
      <c r="N116" s="127"/>
      <c r="O116" s="256"/>
      <c r="P116" s="30"/>
    </row>
    <row r="117" spans="1:16" s="22" customFormat="1" ht="15" customHeight="1">
      <c r="A117" s="768"/>
      <c r="B117" s="804"/>
      <c r="C117" s="805"/>
      <c r="D117" s="806"/>
      <c r="E117" s="807"/>
      <c r="F117" s="590"/>
      <c r="G117" s="591"/>
      <c r="H117" s="592"/>
      <c r="I117" s="352" t="s">
        <v>98</v>
      </c>
      <c r="J117" s="359"/>
      <c r="K117" s="366" t="s">
        <v>328</v>
      </c>
      <c r="L117" s="127">
        <f t="shared" si="23"/>
        <v>0</v>
      </c>
      <c r="M117" s="128"/>
      <c r="N117" s="127"/>
      <c r="O117" s="256"/>
      <c r="P117" s="30"/>
    </row>
    <row r="118" spans="1:16" s="22" customFormat="1" ht="15" customHeight="1">
      <c r="A118" s="838"/>
      <c r="B118" s="839"/>
      <c r="C118" s="835"/>
      <c r="D118" s="836"/>
      <c r="E118" s="837"/>
      <c r="F118" s="597"/>
      <c r="G118" s="598"/>
      <c r="H118" s="599"/>
      <c r="I118" s="345" t="s">
        <v>98</v>
      </c>
      <c r="J118" s="361"/>
      <c r="K118" s="367" t="s">
        <v>328</v>
      </c>
      <c r="L118" s="129">
        <f t="shared" si="23"/>
        <v>0</v>
      </c>
      <c r="M118" s="130"/>
      <c r="N118" s="129"/>
      <c r="O118" s="256"/>
      <c r="P118" s="30"/>
    </row>
    <row r="119" spans="1:16" s="22" customFormat="1" ht="15" customHeight="1" thickBot="1">
      <c r="A119" s="817"/>
      <c r="B119" s="818"/>
      <c r="C119" s="586" t="s">
        <v>20</v>
      </c>
      <c r="D119" s="587"/>
      <c r="E119" s="587"/>
      <c r="F119" s="587"/>
      <c r="G119" s="587"/>
      <c r="H119" s="587"/>
      <c r="I119" s="587"/>
      <c r="J119" s="587"/>
      <c r="K119" s="588"/>
      <c r="L119" s="139">
        <f>SUM(N83:N118)</f>
        <v>0</v>
      </c>
      <c r="M119" s="140"/>
      <c r="N119" s="242">
        <f>SUM(N83:N118)</f>
        <v>0</v>
      </c>
      <c r="O119" s="256"/>
      <c r="P119" s="30"/>
    </row>
    <row r="120" spans="1:16" s="558" customFormat="1" ht="15" customHeight="1" thickTop="1"/>
    <row r="121" spans="1:16" s="22" customFormat="1" ht="17.100000000000001" customHeight="1">
      <c r="A121" s="636" t="s">
        <v>21</v>
      </c>
      <c r="B121" s="636"/>
      <c r="C121" s="636"/>
      <c r="D121" s="636"/>
      <c r="E121" s="636"/>
      <c r="F121" s="636"/>
      <c r="G121" s="636"/>
      <c r="H121" s="636"/>
      <c r="I121" s="636"/>
      <c r="J121" s="636"/>
      <c r="K121" s="636"/>
      <c r="L121" s="636"/>
      <c r="M121" s="636"/>
      <c r="N121" s="636"/>
      <c r="O121" s="256"/>
      <c r="P121" s="30"/>
    </row>
    <row r="122" spans="1:16" s="23" customFormat="1" ht="15" customHeight="1">
      <c r="A122" s="637" t="s">
        <v>144</v>
      </c>
      <c r="B122" s="637"/>
      <c r="C122" s="637" t="s">
        <v>103</v>
      </c>
      <c r="D122" s="637"/>
      <c r="E122" s="637"/>
      <c r="F122" s="560" t="s">
        <v>322</v>
      </c>
      <c r="G122" s="561"/>
      <c r="H122" s="561"/>
      <c r="I122" s="561"/>
      <c r="J122" s="368" t="s">
        <v>295</v>
      </c>
      <c r="K122" s="119" t="s">
        <v>296</v>
      </c>
      <c r="L122" s="159" t="s">
        <v>325</v>
      </c>
      <c r="M122" s="160"/>
      <c r="N122" s="237" t="s">
        <v>326</v>
      </c>
      <c r="O122" s="257"/>
      <c r="P122" s="258"/>
    </row>
    <row r="123" spans="1:16" s="22" customFormat="1" ht="15" customHeight="1">
      <c r="A123" s="525" t="s">
        <v>145</v>
      </c>
      <c r="B123" s="526"/>
      <c r="C123" s="552" t="s">
        <v>130</v>
      </c>
      <c r="D123" s="580"/>
      <c r="E123" s="553"/>
      <c r="F123" s="607"/>
      <c r="G123" s="608"/>
      <c r="H123" s="609"/>
      <c r="I123" s="343" t="s">
        <v>98</v>
      </c>
      <c r="J123" s="328"/>
      <c r="K123" s="181" t="s">
        <v>330</v>
      </c>
      <c r="L123" s="125">
        <f>F123*J123</f>
        <v>0</v>
      </c>
      <c r="M123" s="169" t="e">
        <f t="shared" ref="M123:M137" si="27">F123*I123*J123</f>
        <v>#VALUE!</v>
      </c>
      <c r="N123" s="169"/>
      <c r="O123" s="256"/>
      <c r="P123" s="30"/>
    </row>
    <row r="124" spans="1:16" s="22" customFormat="1" ht="15" customHeight="1">
      <c r="A124" s="525"/>
      <c r="B124" s="526"/>
      <c r="C124" s="552" t="s">
        <v>131</v>
      </c>
      <c r="D124" s="580"/>
      <c r="E124" s="553"/>
      <c r="F124" s="593"/>
      <c r="G124" s="594"/>
      <c r="H124" s="595"/>
      <c r="I124" s="344" t="s">
        <v>98</v>
      </c>
      <c r="J124" s="329"/>
      <c r="K124" s="179" t="s">
        <v>331</v>
      </c>
      <c r="L124" s="127">
        <f t="shared" ref="L124:L137" si="28">F124*J124</f>
        <v>0</v>
      </c>
      <c r="M124" s="422" t="e">
        <f t="shared" si="27"/>
        <v>#VALUE!</v>
      </c>
      <c r="N124" s="422"/>
      <c r="O124" s="256"/>
      <c r="P124" s="30"/>
    </row>
    <row r="125" spans="1:16" s="22" customFormat="1" ht="15" customHeight="1">
      <c r="A125" s="525"/>
      <c r="B125" s="526"/>
      <c r="C125" s="573" t="s">
        <v>497</v>
      </c>
      <c r="D125" s="573"/>
      <c r="E125" s="573"/>
      <c r="F125" s="600"/>
      <c r="G125" s="601"/>
      <c r="H125" s="602"/>
      <c r="I125" s="362" t="s">
        <v>98</v>
      </c>
      <c r="J125" s="369"/>
      <c r="K125" s="187" t="s">
        <v>330</v>
      </c>
      <c r="L125" s="339">
        <f t="shared" si="28"/>
        <v>0</v>
      </c>
      <c r="M125" s="166" t="e">
        <f t="shared" si="27"/>
        <v>#VALUE!</v>
      </c>
      <c r="N125" s="180"/>
      <c r="O125" s="256"/>
      <c r="P125" s="30"/>
    </row>
    <row r="126" spans="1:16" s="22" customFormat="1" ht="15" customHeight="1">
      <c r="A126" s="523" t="s">
        <v>133</v>
      </c>
      <c r="B126" s="524"/>
      <c r="C126" s="581" t="s">
        <v>134</v>
      </c>
      <c r="D126" s="581"/>
      <c r="E126" s="581"/>
      <c r="F126" s="607"/>
      <c r="G126" s="608"/>
      <c r="H126" s="609"/>
      <c r="I126" s="343" t="s">
        <v>98</v>
      </c>
      <c r="J126" s="328"/>
      <c r="K126" s="181" t="s">
        <v>330</v>
      </c>
      <c r="L126" s="125">
        <f t="shared" si="28"/>
        <v>0</v>
      </c>
      <c r="M126" s="169" t="e">
        <f t="shared" si="27"/>
        <v>#VALUE!</v>
      </c>
      <c r="N126" s="168"/>
      <c r="O126" s="256"/>
      <c r="P126" s="30"/>
    </row>
    <row r="127" spans="1:16" s="22" customFormat="1" ht="15" customHeight="1">
      <c r="A127" s="525"/>
      <c r="B127" s="526"/>
      <c r="C127" s="573" t="s">
        <v>135</v>
      </c>
      <c r="D127" s="573"/>
      <c r="E127" s="573"/>
      <c r="F127" s="593"/>
      <c r="G127" s="594"/>
      <c r="H127" s="595"/>
      <c r="I127" s="344" t="s">
        <v>98</v>
      </c>
      <c r="J127" s="329"/>
      <c r="K127" s="179" t="s">
        <v>330</v>
      </c>
      <c r="L127" s="127">
        <f t="shared" si="28"/>
        <v>0</v>
      </c>
      <c r="M127" s="422" t="e">
        <f t="shared" si="27"/>
        <v>#VALUE!</v>
      </c>
      <c r="N127" s="164"/>
      <c r="O127" s="256"/>
      <c r="P127" s="30"/>
    </row>
    <row r="128" spans="1:16" s="22" customFormat="1" ht="15" customHeight="1">
      <c r="A128" s="525"/>
      <c r="B128" s="526"/>
      <c r="C128" s="573" t="s">
        <v>136</v>
      </c>
      <c r="D128" s="573"/>
      <c r="E128" s="573"/>
      <c r="F128" s="593"/>
      <c r="G128" s="594"/>
      <c r="H128" s="595"/>
      <c r="I128" s="344" t="s">
        <v>98</v>
      </c>
      <c r="J128" s="329"/>
      <c r="K128" s="179" t="s">
        <v>330</v>
      </c>
      <c r="L128" s="127">
        <f t="shared" si="28"/>
        <v>0</v>
      </c>
      <c r="M128" s="422" t="e">
        <f t="shared" si="27"/>
        <v>#VALUE!</v>
      </c>
      <c r="N128" s="164"/>
      <c r="O128" s="256"/>
      <c r="P128" s="30"/>
    </row>
    <row r="129" spans="1:16" s="22" customFormat="1" ht="15" customHeight="1">
      <c r="A129" s="525"/>
      <c r="B129" s="526"/>
      <c r="C129" s="552" t="s">
        <v>131</v>
      </c>
      <c r="D129" s="580"/>
      <c r="E129" s="553"/>
      <c r="F129" s="597"/>
      <c r="G129" s="598"/>
      <c r="H129" s="599"/>
      <c r="I129" s="345" t="s">
        <v>98</v>
      </c>
      <c r="J129" s="330"/>
      <c r="K129" s="182" t="s">
        <v>331</v>
      </c>
      <c r="L129" s="129">
        <f t="shared" si="28"/>
        <v>0</v>
      </c>
      <c r="M129" s="172" t="e">
        <f t="shared" si="27"/>
        <v>#VALUE!</v>
      </c>
      <c r="N129" s="172"/>
      <c r="O129" s="256"/>
      <c r="P129" s="30"/>
    </row>
    <row r="130" spans="1:16" s="22" customFormat="1" ht="15" customHeight="1">
      <c r="A130" s="523" t="s">
        <v>137</v>
      </c>
      <c r="B130" s="524"/>
      <c r="C130" s="581" t="s">
        <v>138</v>
      </c>
      <c r="D130" s="581"/>
      <c r="E130" s="581"/>
      <c r="F130" s="607"/>
      <c r="G130" s="608"/>
      <c r="H130" s="609"/>
      <c r="I130" s="343" t="s">
        <v>98</v>
      </c>
      <c r="J130" s="328"/>
      <c r="K130" s="181" t="s">
        <v>330</v>
      </c>
      <c r="L130" s="125">
        <f t="shared" si="28"/>
        <v>0</v>
      </c>
      <c r="M130" s="169" t="e">
        <f t="shared" si="27"/>
        <v>#VALUE!</v>
      </c>
      <c r="N130" s="168"/>
      <c r="O130" s="256"/>
      <c r="P130" s="30"/>
    </row>
    <row r="131" spans="1:16" s="22" customFormat="1" ht="15" customHeight="1">
      <c r="A131" s="525"/>
      <c r="B131" s="526"/>
      <c r="C131" s="552" t="s">
        <v>131</v>
      </c>
      <c r="D131" s="580"/>
      <c r="E131" s="553"/>
      <c r="F131" s="593"/>
      <c r="G131" s="594"/>
      <c r="H131" s="595"/>
      <c r="I131" s="344" t="s">
        <v>98</v>
      </c>
      <c r="J131" s="329"/>
      <c r="K131" s="179" t="s">
        <v>331</v>
      </c>
      <c r="L131" s="127">
        <f t="shared" si="28"/>
        <v>0</v>
      </c>
      <c r="M131" s="422" t="e">
        <f t="shared" si="27"/>
        <v>#VALUE!</v>
      </c>
      <c r="N131" s="422"/>
      <c r="O131" s="256"/>
      <c r="P131" s="30"/>
    </row>
    <row r="132" spans="1:16" s="22" customFormat="1" ht="15" customHeight="1">
      <c r="A132" s="527"/>
      <c r="B132" s="528"/>
      <c r="C132" s="619" t="s">
        <v>497</v>
      </c>
      <c r="D132" s="619"/>
      <c r="E132" s="619"/>
      <c r="F132" s="597"/>
      <c r="G132" s="598"/>
      <c r="H132" s="599"/>
      <c r="I132" s="345" t="s">
        <v>98</v>
      </c>
      <c r="J132" s="330"/>
      <c r="K132" s="182" t="s">
        <v>330</v>
      </c>
      <c r="L132" s="129">
        <f t="shared" si="28"/>
        <v>0</v>
      </c>
      <c r="M132" s="172" t="e">
        <f t="shared" si="27"/>
        <v>#VALUE!</v>
      </c>
      <c r="N132" s="176"/>
      <c r="O132" s="256"/>
      <c r="P132" s="30"/>
    </row>
    <row r="133" spans="1:16" s="22" customFormat="1" ht="15" customHeight="1">
      <c r="A133" s="523" t="s">
        <v>139</v>
      </c>
      <c r="B133" s="524"/>
      <c r="C133" s="581" t="s">
        <v>140</v>
      </c>
      <c r="D133" s="581"/>
      <c r="E133" s="581"/>
      <c r="F133" s="590"/>
      <c r="G133" s="591"/>
      <c r="H133" s="592"/>
      <c r="I133" s="352" t="s">
        <v>98</v>
      </c>
      <c r="J133" s="370"/>
      <c r="K133" s="186" t="s">
        <v>330</v>
      </c>
      <c r="L133" s="335">
        <f t="shared" si="28"/>
        <v>0</v>
      </c>
      <c r="M133" s="163" t="e">
        <f t="shared" si="27"/>
        <v>#VALUE!</v>
      </c>
      <c r="N133" s="162"/>
      <c r="O133" s="256"/>
      <c r="P133" s="30"/>
    </row>
    <row r="134" spans="1:16" s="22" customFormat="1" ht="15" customHeight="1">
      <c r="A134" s="525"/>
      <c r="B134" s="526"/>
      <c r="C134" s="573" t="s">
        <v>141</v>
      </c>
      <c r="D134" s="573"/>
      <c r="E134" s="573"/>
      <c r="F134" s="593"/>
      <c r="G134" s="594"/>
      <c r="H134" s="595"/>
      <c r="I134" s="344" t="s">
        <v>98</v>
      </c>
      <c r="J134" s="329"/>
      <c r="K134" s="179" t="s">
        <v>330</v>
      </c>
      <c r="L134" s="127">
        <f t="shared" si="28"/>
        <v>0</v>
      </c>
      <c r="M134" s="422" t="e">
        <f t="shared" si="27"/>
        <v>#VALUE!</v>
      </c>
      <c r="N134" s="164"/>
      <c r="O134" s="256"/>
      <c r="P134" s="30"/>
    </row>
    <row r="135" spans="1:16" s="22" customFormat="1" ht="15" customHeight="1">
      <c r="A135" s="525"/>
      <c r="B135" s="526"/>
      <c r="C135" s="573" t="s">
        <v>142</v>
      </c>
      <c r="D135" s="573"/>
      <c r="E135" s="573"/>
      <c r="F135" s="593"/>
      <c r="G135" s="594"/>
      <c r="H135" s="595"/>
      <c r="I135" s="344" t="s">
        <v>98</v>
      </c>
      <c r="J135" s="329"/>
      <c r="K135" s="179" t="s">
        <v>330</v>
      </c>
      <c r="L135" s="127">
        <f t="shared" si="28"/>
        <v>0</v>
      </c>
      <c r="M135" s="422" t="e">
        <f t="shared" si="27"/>
        <v>#VALUE!</v>
      </c>
      <c r="N135" s="164"/>
      <c r="O135" s="256"/>
      <c r="P135" s="30"/>
    </row>
    <row r="136" spans="1:16" s="22" customFormat="1" ht="15" customHeight="1">
      <c r="A136" s="525"/>
      <c r="B136" s="526"/>
      <c r="C136" s="552" t="s">
        <v>143</v>
      </c>
      <c r="D136" s="580"/>
      <c r="E136" s="553"/>
      <c r="F136" s="593"/>
      <c r="G136" s="594"/>
      <c r="H136" s="595"/>
      <c r="I136" s="344" t="s">
        <v>98</v>
      </c>
      <c r="J136" s="329"/>
      <c r="K136" s="179" t="s">
        <v>330</v>
      </c>
      <c r="L136" s="127">
        <f t="shared" si="28"/>
        <v>0</v>
      </c>
      <c r="M136" s="422" t="e">
        <f t="shared" si="27"/>
        <v>#VALUE!</v>
      </c>
      <c r="N136" s="164"/>
      <c r="O136" s="256"/>
      <c r="P136" s="30"/>
    </row>
    <row r="137" spans="1:16" s="22" customFormat="1" ht="15" customHeight="1">
      <c r="A137" s="527"/>
      <c r="B137" s="528"/>
      <c r="C137" s="619" t="s">
        <v>131</v>
      </c>
      <c r="D137" s="619"/>
      <c r="E137" s="619"/>
      <c r="F137" s="597"/>
      <c r="G137" s="598"/>
      <c r="H137" s="599"/>
      <c r="I137" s="345" t="s">
        <v>98</v>
      </c>
      <c r="J137" s="330"/>
      <c r="K137" s="182" t="s">
        <v>331</v>
      </c>
      <c r="L137" s="129">
        <f t="shared" si="28"/>
        <v>0</v>
      </c>
      <c r="M137" s="172" t="e">
        <f t="shared" si="27"/>
        <v>#VALUE!</v>
      </c>
      <c r="N137" s="172"/>
      <c r="O137" s="256"/>
      <c r="P137" s="30"/>
    </row>
    <row r="138" spans="1:16" s="22" customFormat="1" ht="15" customHeight="1">
      <c r="A138" s="523" t="s">
        <v>552</v>
      </c>
      <c r="B138" s="524"/>
      <c r="C138" s="581" t="s">
        <v>553</v>
      </c>
      <c r="D138" s="581"/>
      <c r="E138" s="581"/>
      <c r="F138" s="607"/>
      <c r="G138" s="608"/>
      <c r="H138" s="609"/>
      <c r="I138" s="343" t="s">
        <v>98</v>
      </c>
      <c r="J138" s="328"/>
      <c r="K138" s="427" t="s">
        <v>373</v>
      </c>
      <c r="L138" s="125">
        <f t="shared" ref="L138:L140" si="29">F138*J138</f>
        <v>0</v>
      </c>
      <c r="M138" s="169" t="e">
        <f t="shared" ref="M138:M140" si="30">F138*I138*J138</f>
        <v>#VALUE!</v>
      </c>
      <c r="N138" s="168"/>
      <c r="O138" s="256"/>
      <c r="P138" s="30"/>
    </row>
    <row r="139" spans="1:16" s="22" customFormat="1" ht="15" customHeight="1">
      <c r="A139" s="525"/>
      <c r="B139" s="526"/>
      <c r="C139" s="552" t="s">
        <v>131</v>
      </c>
      <c r="D139" s="580"/>
      <c r="E139" s="553"/>
      <c r="F139" s="593"/>
      <c r="G139" s="594"/>
      <c r="H139" s="595"/>
      <c r="I139" s="344" t="s">
        <v>98</v>
      </c>
      <c r="J139" s="329"/>
      <c r="K139" s="179" t="s">
        <v>331</v>
      </c>
      <c r="L139" s="127">
        <f t="shared" si="29"/>
        <v>0</v>
      </c>
      <c r="M139" s="422" t="e">
        <f t="shared" si="30"/>
        <v>#VALUE!</v>
      </c>
      <c r="N139" s="422"/>
      <c r="O139" s="256"/>
      <c r="P139" s="30"/>
    </row>
    <row r="140" spans="1:16" s="22" customFormat="1" ht="15" customHeight="1">
      <c r="A140" s="527"/>
      <c r="B140" s="528"/>
      <c r="C140" s="619"/>
      <c r="D140" s="619"/>
      <c r="E140" s="619"/>
      <c r="F140" s="597"/>
      <c r="G140" s="598"/>
      <c r="H140" s="599"/>
      <c r="I140" s="345" t="s">
        <v>98</v>
      </c>
      <c r="J140" s="330"/>
      <c r="K140" s="182"/>
      <c r="L140" s="129">
        <f t="shared" si="29"/>
        <v>0</v>
      </c>
      <c r="M140" s="172" t="e">
        <f t="shared" si="30"/>
        <v>#VALUE!</v>
      </c>
      <c r="N140" s="176"/>
      <c r="O140" s="256"/>
      <c r="P140" s="30"/>
    </row>
    <row r="141" spans="1:16" s="22" customFormat="1" ht="15" customHeight="1" thickBot="1">
      <c r="A141" s="28"/>
      <c r="B141" s="29"/>
      <c r="C141" s="586" t="s">
        <v>22</v>
      </c>
      <c r="D141" s="587"/>
      <c r="E141" s="587"/>
      <c r="F141" s="587"/>
      <c r="G141" s="587"/>
      <c r="H141" s="587"/>
      <c r="I141" s="587"/>
      <c r="J141" s="587"/>
      <c r="K141" s="588"/>
      <c r="L141" s="139">
        <f>SUM(L123:L137)</f>
        <v>0</v>
      </c>
      <c r="M141" s="140"/>
      <c r="N141" s="242">
        <f>SUM(N123:N137)</f>
        <v>0</v>
      </c>
      <c r="O141" s="256"/>
      <c r="P141" s="30"/>
    </row>
    <row r="142" spans="1:16" s="558" customFormat="1" ht="15" customHeight="1" thickTop="1"/>
    <row r="143" spans="1:16" s="2" customFormat="1" ht="15" customHeight="1">
      <c r="A143" s="662" t="s">
        <v>152</v>
      </c>
      <c r="B143" s="662"/>
      <c r="C143" s="662"/>
      <c r="D143" s="662"/>
      <c r="E143" s="662"/>
      <c r="F143" s="662"/>
      <c r="G143" s="662"/>
      <c r="H143" s="662"/>
      <c r="I143" s="662"/>
      <c r="J143" s="662"/>
      <c r="K143" s="662"/>
      <c r="L143" s="662"/>
      <c r="M143" s="662"/>
      <c r="N143" s="662"/>
      <c r="O143" s="260"/>
      <c r="P143" s="3"/>
    </row>
    <row r="144" spans="1:16" s="23" customFormat="1" ht="15" customHeight="1">
      <c r="A144" s="637" t="s">
        <v>320</v>
      </c>
      <c r="B144" s="637"/>
      <c r="C144" s="637" t="s">
        <v>103</v>
      </c>
      <c r="D144" s="637"/>
      <c r="E144" s="637"/>
      <c r="F144" s="560" t="s">
        <v>322</v>
      </c>
      <c r="G144" s="561"/>
      <c r="H144" s="561"/>
      <c r="I144" s="561"/>
      <c r="J144" s="368" t="s">
        <v>295</v>
      </c>
      <c r="K144" s="119" t="s">
        <v>296</v>
      </c>
      <c r="L144" s="159" t="s">
        <v>325</v>
      </c>
      <c r="M144" s="160"/>
      <c r="N144" s="237" t="s">
        <v>326</v>
      </c>
      <c r="O144" s="257"/>
      <c r="P144" s="258"/>
    </row>
    <row r="145" spans="1:16" s="111" customFormat="1" ht="13.5" customHeight="1">
      <c r="A145" s="523" t="s">
        <v>503</v>
      </c>
      <c r="B145" s="524"/>
      <c r="C145" s="700" t="s">
        <v>502</v>
      </c>
      <c r="D145" s="701"/>
      <c r="E145" s="702"/>
      <c r="F145" s="684"/>
      <c r="G145" s="685"/>
      <c r="H145" s="686"/>
      <c r="I145" s="343" t="s">
        <v>98</v>
      </c>
      <c r="J145" s="328"/>
      <c r="K145" s="181" t="s">
        <v>211</v>
      </c>
      <c r="L145" s="125">
        <f>F145*J145</f>
        <v>0</v>
      </c>
      <c r="M145" s="169" t="e">
        <f t="shared" ref="M145:M176" si="31">F145*I145*J145</f>
        <v>#VALUE!</v>
      </c>
      <c r="N145" s="168"/>
      <c r="O145" s="259"/>
      <c r="P145" s="156"/>
    </row>
    <row r="146" spans="1:16" s="111" customFormat="1" ht="13.5" customHeight="1">
      <c r="A146" s="740"/>
      <c r="B146" s="559"/>
      <c r="C146" s="690" t="s">
        <v>220</v>
      </c>
      <c r="D146" s="691"/>
      <c r="E146" s="692"/>
      <c r="F146" s="653"/>
      <c r="G146" s="654"/>
      <c r="H146" s="655"/>
      <c r="I146" s="344" t="s">
        <v>98</v>
      </c>
      <c r="J146" s="329"/>
      <c r="K146" s="179" t="s">
        <v>211</v>
      </c>
      <c r="L146" s="127">
        <f t="shared" ref="L146:L219" si="32">F146*J146</f>
        <v>0</v>
      </c>
      <c r="M146" s="163" t="e">
        <f t="shared" si="31"/>
        <v>#VALUE!</v>
      </c>
      <c r="N146" s="164"/>
      <c r="O146" s="259"/>
      <c r="P146" s="156"/>
    </row>
    <row r="147" spans="1:16" s="111" customFormat="1" ht="13.5" customHeight="1">
      <c r="A147" s="740"/>
      <c r="B147" s="559"/>
      <c r="C147" s="690" t="s">
        <v>217</v>
      </c>
      <c r="D147" s="691"/>
      <c r="E147" s="692"/>
      <c r="F147" s="653"/>
      <c r="G147" s="654"/>
      <c r="H147" s="655"/>
      <c r="I147" s="344" t="s">
        <v>98</v>
      </c>
      <c r="J147" s="329"/>
      <c r="K147" s="179" t="s">
        <v>211</v>
      </c>
      <c r="L147" s="127">
        <f t="shared" si="32"/>
        <v>0</v>
      </c>
      <c r="M147" s="163" t="e">
        <f t="shared" si="31"/>
        <v>#VALUE!</v>
      </c>
      <c r="N147" s="164"/>
      <c r="O147" s="259"/>
      <c r="P147" s="156"/>
    </row>
    <row r="148" spans="1:16" s="111" customFormat="1" ht="13.5" customHeight="1">
      <c r="A148" s="740"/>
      <c r="B148" s="559"/>
      <c r="C148" s="690" t="s">
        <v>216</v>
      </c>
      <c r="D148" s="691"/>
      <c r="E148" s="692"/>
      <c r="F148" s="653"/>
      <c r="G148" s="654"/>
      <c r="H148" s="655"/>
      <c r="I148" s="344" t="s">
        <v>98</v>
      </c>
      <c r="J148" s="329"/>
      <c r="K148" s="179" t="s">
        <v>211</v>
      </c>
      <c r="L148" s="127">
        <f t="shared" si="32"/>
        <v>0</v>
      </c>
      <c r="M148" s="163" t="e">
        <f t="shared" si="31"/>
        <v>#VALUE!</v>
      </c>
      <c r="N148" s="164"/>
      <c r="O148" s="259"/>
      <c r="P148" s="156"/>
    </row>
    <row r="149" spans="1:16" s="111" customFormat="1" ht="13.5" customHeight="1">
      <c r="A149" s="740"/>
      <c r="B149" s="559"/>
      <c r="C149" s="690" t="s">
        <v>214</v>
      </c>
      <c r="D149" s="691"/>
      <c r="E149" s="692"/>
      <c r="F149" s="653"/>
      <c r="G149" s="654"/>
      <c r="H149" s="655"/>
      <c r="I149" s="344" t="s">
        <v>98</v>
      </c>
      <c r="J149" s="329"/>
      <c r="K149" s="179" t="s">
        <v>211</v>
      </c>
      <c r="L149" s="127">
        <f t="shared" si="32"/>
        <v>0</v>
      </c>
      <c r="M149" s="163" t="e">
        <f t="shared" si="31"/>
        <v>#VALUE!</v>
      </c>
      <c r="N149" s="164"/>
      <c r="O149" s="259"/>
      <c r="P149" s="156"/>
    </row>
    <row r="150" spans="1:16" s="111" customFormat="1" ht="13.5" customHeight="1">
      <c r="A150" s="740"/>
      <c r="B150" s="559"/>
      <c r="C150" s="690" t="s">
        <v>213</v>
      </c>
      <c r="D150" s="691"/>
      <c r="E150" s="692"/>
      <c r="F150" s="653"/>
      <c r="G150" s="654"/>
      <c r="H150" s="655"/>
      <c r="I150" s="344" t="s">
        <v>98</v>
      </c>
      <c r="J150" s="329"/>
      <c r="K150" s="179" t="s">
        <v>211</v>
      </c>
      <c r="L150" s="127">
        <f t="shared" si="32"/>
        <v>0</v>
      </c>
      <c r="M150" s="163" t="e">
        <f t="shared" si="31"/>
        <v>#VALUE!</v>
      </c>
      <c r="N150" s="164"/>
      <c r="O150" s="259"/>
      <c r="P150" s="156"/>
    </row>
    <row r="151" spans="1:16" s="111" customFormat="1" ht="13.5" customHeight="1">
      <c r="A151" s="740"/>
      <c r="B151" s="559"/>
      <c r="C151" s="690" t="s">
        <v>215</v>
      </c>
      <c r="D151" s="691"/>
      <c r="E151" s="692"/>
      <c r="F151" s="653"/>
      <c r="G151" s="654"/>
      <c r="H151" s="655"/>
      <c r="I151" s="344" t="s">
        <v>98</v>
      </c>
      <c r="J151" s="329"/>
      <c r="K151" s="179" t="s">
        <v>211</v>
      </c>
      <c r="L151" s="127">
        <f t="shared" si="32"/>
        <v>0</v>
      </c>
      <c r="M151" s="163" t="e">
        <f t="shared" si="31"/>
        <v>#VALUE!</v>
      </c>
      <c r="N151" s="164"/>
      <c r="O151" s="259"/>
      <c r="P151" s="156"/>
    </row>
    <row r="152" spans="1:16" s="111" customFormat="1" ht="13.5" customHeight="1">
      <c r="A152" s="740"/>
      <c r="B152" s="559"/>
      <c r="C152" s="703" t="s">
        <v>212</v>
      </c>
      <c r="D152" s="704"/>
      <c r="E152" s="705"/>
      <c r="F152" s="653"/>
      <c r="G152" s="654"/>
      <c r="H152" s="655"/>
      <c r="I152" s="344" t="s">
        <v>98</v>
      </c>
      <c r="J152" s="329"/>
      <c r="K152" s="179" t="s">
        <v>211</v>
      </c>
      <c r="L152" s="127">
        <f t="shared" si="32"/>
        <v>0</v>
      </c>
      <c r="M152" s="163" t="e">
        <f t="shared" si="31"/>
        <v>#VALUE!</v>
      </c>
      <c r="N152" s="164"/>
      <c r="O152" s="259"/>
      <c r="P152" s="156"/>
    </row>
    <row r="153" spans="1:16" s="111" customFormat="1" ht="13.5" customHeight="1">
      <c r="A153" s="740"/>
      <c r="B153" s="559"/>
      <c r="C153" s="690" t="s">
        <v>221</v>
      </c>
      <c r="D153" s="691"/>
      <c r="E153" s="692"/>
      <c r="F153" s="653"/>
      <c r="G153" s="654"/>
      <c r="H153" s="655"/>
      <c r="I153" s="344" t="s">
        <v>98</v>
      </c>
      <c r="J153" s="329"/>
      <c r="K153" s="179" t="s">
        <v>211</v>
      </c>
      <c r="L153" s="127">
        <f t="shared" si="32"/>
        <v>0</v>
      </c>
      <c r="M153" s="163" t="e">
        <f t="shared" si="31"/>
        <v>#VALUE!</v>
      </c>
      <c r="N153" s="164"/>
      <c r="O153" s="259"/>
      <c r="P153" s="156"/>
    </row>
    <row r="154" spans="1:16" s="111" customFormat="1" ht="13.5" customHeight="1">
      <c r="A154" s="740"/>
      <c r="B154" s="559"/>
      <c r="C154" s="690" t="s">
        <v>219</v>
      </c>
      <c r="D154" s="691"/>
      <c r="E154" s="692"/>
      <c r="F154" s="653"/>
      <c r="G154" s="654"/>
      <c r="H154" s="655"/>
      <c r="I154" s="344" t="s">
        <v>98</v>
      </c>
      <c r="J154" s="329"/>
      <c r="K154" s="179" t="s">
        <v>211</v>
      </c>
      <c r="L154" s="127">
        <f t="shared" si="32"/>
        <v>0</v>
      </c>
      <c r="M154" s="163" t="e">
        <f t="shared" si="31"/>
        <v>#VALUE!</v>
      </c>
      <c r="N154" s="164"/>
      <c r="O154" s="259"/>
      <c r="P154" s="156"/>
    </row>
    <row r="155" spans="1:16" s="111" customFormat="1" ht="13.5" customHeight="1">
      <c r="A155" s="740"/>
      <c r="B155" s="559"/>
      <c r="C155" s="741" t="s">
        <v>218</v>
      </c>
      <c r="D155" s="742"/>
      <c r="E155" s="743"/>
      <c r="F155" s="653"/>
      <c r="G155" s="654"/>
      <c r="H155" s="655"/>
      <c r="I155" s="344" t="s">
        <v>98</v>
      </c>
      <c r="J155" s="329"/>
      <c r="K155" s="179" t="s">
        <v>211</v>
      </c>
      <c r="L155" s="127">
        <f t="shared" si="32"/>
        <v>0</v>
      </c>
      <c r="M155" s="163" t="e">
        <f t="shared" si="31"/>
        <v>#VALUE!</v>
      </c>
      <c r="N155" s="164"/>
      <c r="O155" s="259"/>
      <c r="P155" s="156"/>
    </row>
    <row r="156" spans="1:16" s="111" customFormat="1" ht="13.5" customHeight="1">
      <c r="A156" s="740"/>
      <c r="B156" s="559"/>
      <c r="C156" s="741"/>
      <c r="D156" s="742"/>
      <c r="E156" s="743"/>
      <c r="F156" s="653"/>
      <c r="G156" s="654"/>
      <c r="H156" s="655"/>
      <c r="I156" s="344" t="s">
        <v>98</v>
      </c>
      <c r="J156" s="329"/>
      <c r="K156" s="179" t="s">
        <v>211</v>
      </c>
      <c r="L156" s="127">
        <f t="shared" ref="L156:L158" si="33">F156*J156</f>
        <v>0</v>
      </c>
      <c r="M156" s="163" t="e">
        <f t="shared" si="31"/>
        <v>#VALUE!</v>
      </c>
      <c r="N156" s="164"/>
      <c r="O156" s="259"/>
      <c r="P156" s="156"/>
    </row>
    <row r="157" spans="1:16" s="111" customFormat="1" ht="13.5" customHeight="1">
      <c r="A157" s="740"/>
      <c r="B157" s="559"/>
      <c r="C157" s="741"/>
      <c r="D157" s="742"/>
      <c r="E157" s="743"/>
      <c r="F157" s="653"/>
      <c r="G157" s="654"/>
      <c r="H157" s="655"/>
      <c r="I157" s="344" t="s">
        <v>98</v>
      </c>
      <c r="J157" s="329"/>
      <c r="K157" s="179" t="s">
        <v>211</v>
      </c>
      <c r="L157" s="127">
        <f t="shared" si="33"/>
        <v>0</v>
      </c>
      <c r="M157" s="163" t="e">
        <f t="shared" si="31"/>
        <v>#VALUE!</v>
      </c>
      <c r="N157" s="164"/>
      <c r="O157" s="259"/>
      <c r="P157" s="156"/>
    </row>
    <row r="158" spans="1:16" s="111" customFormat="1" ht="13.5" customHeight="1">
      <c r="A158" s="740"/>
      <c r="B158" s="559"/>
      <c r="C158" s="847"/>
      <c r="D158" s="848"/>
      <c r="E158" s="849"/>
      <c r="F158" s="753"/>
      <c r="G158" s="754"/>
      <c r="H158" s="755"/>
      <c r="I158" s="345" t="s">
        <v>98</v>
      </c>
      <c r="J158" s="330"/>
      <c r="K158" s="182" t="s">
        <v>211</v>
      </c>
      <c r="L158" s="129">
        <f t="shared" si="33"/>
        <v>0</v>
      </c>
      <c r="M158" s="342" t="e">
        <f t="shared" si="31"/>
        <v>#VALUE!</v>
      </c>
      <c r="N158" s="176"/>
      <c r="O158" s="259"/>
      <c r="P158" s="156"/>
    </row>
    <row r="159" spans="1:16" s="111" customFormat="1" ht="13.5" customHeight="1">
      <c r="A159" s="523" t="s">
        <v>504</v>
      </c>
      <c r="B159" s="524"/>
      <c r="C159" s="814" t="s">
        <v>246</v>
      </c>
      <c r="D159" s="815"/>
      <c r="E159" s="816"/>
      <c r="F159" s="650"/>
      <c r="G159" s="651"/>
      <c r="H159" s="652"/>
      <c r="I159" s="352" t="s">
        <v>98</v>
      </c>
      <c r="J159" s="370"/>
      <c r="K159" s="186" t="s">
        <v>211</v>
      </c>
      <c r="L159" s="335">
        <f t="shared" si="32"/>
        <v>0</v>
      </c>
      <c r="M159" s="163" t="e">
        <f t="shared" si="31"/>
        <v>#VALUE!</v>
      </c>
      <c r="N159" s="417"/>
      <c r="O159" s="259"/>
      <c r="P159" s="156"/>
    </row>
    <row r="160" spans="1:16" s="111" customFormat="1" ht="13.5" customHeight="1">
      <c r="A160" s="740"/>
      <c r="B160" s="559"/>
      <c r="C160" s="690" t="s">
        <v>222</v>
      </c>
      <c r="D160" s="691"/>
      <c r="E160" s="692"/>
      <c r="F160" s="653"/>
      <c r="G160" s="654"/>
      <c r="H160" s="655"/>
      <c r="I160" s="344" t="s">
        <v>98</v>
      </c>
      <c r="J160" s="329"/>
      <c r="K160" s="179" t="s">
        <v>211</v>
      </c>
      <c r="L160" s="127">
        <f t="shared" si="32"/>
        <v>0</v>
      </c>
      <c r="M160" s="163" t="e">
        <f t="shared" si="31"/>
        <v>#VALUE!</v>
      </c>
      <c r="N160" s="239"/>
      <c r="O160" s="259"/>
      <c r="P160" s="156"/>
    </row>
    <row r="161" spans="1:16" s="111" customFormat="1" ht="13.5" customHeight="1">
      <c r="A161" s="740"/>
      <c r="B161" s="559"/>
      <c r="C161" s="690" t="s">
        <v>223</v>
      </c>
      <c r="D161" s="691"/>
      <c r="E161" s="692"/>
      <c r="F161" s="653"/>
      <c r="G161" s="654"/>
      <c r="H161" s="655"/>
      <c r="I161" s="344" t="s">
        <v>98</v>
      </c>
      <c r="J161" s="329"/>
      <c r="K161" s="179" t="s">
        <v>211</v>
      </c>
      <c r="L161" s="127">
        <f t="shared" si="32"/>
        <v>0</v>
      </c>
      <c r="M161" s="163" t="e">
        <f t="shared" si="31"/>
        <v>#VALUE!</v>
      </c>
      <c r="N161" s="415"/>
      <c r="O161" s="259"/>
      <c r="P161" s="156"/>
    </row>
    <row r="162" spans="1:16" s="111" customFormat="1" ht="13.5" customHeight="1">
      <c r="A162" s="740"/>
      <c r="B162" s="559"/>
      <c r="C162" s="690" t="s">
        <v>240</v>
      </c>
      <c r="D162" s="691"/>
      <c r="E162" s="692"/>
      <c r="F162" s="653"/>
      <c r="G162" s="654"/>
      <c r="H162" s="655"/>
      <c r="I162" s="344" t="s">
        <v>98</v>
      </c>
      <c r="J162" s="329"/>
      <c r="K162" s="179" t="s">
        <v>226</v>
      </c>
      <c r="L162" s="127">
        <f t="shared" si="32"/>
        <v>0</v>
      </c>
      <c r="M162" s="163" t="e">
        <f t="shared" si="31"/>
        <v>#VALUE!</v>
      </c>
      <c r="N162" s="415"/>
      <c r="O162" s="259"/>
      <c r="P162" s="156"/>
    </row>
    <row r="163" spans="1:16" s="111" customFormat="1" ht="13.5" customHeight="1">
      <c r="A163" s="740"/>
      <c r="B163" s="559"/>
      <c r="C163" s="690" t="s">
        <v>241</v>
      </c>
      <c r="D163" s="691"/>
      <c r="E163" s="692"/>
      <c r="F163" s="653"/>
      <c r="G163" s="654"/>
      <c r="H163" s="655"/>
      <c r="I163" s="344" t="s">
        <v>98</v>
      </c>
      <c r="J163" s="329"/>
      <c r="K163" s="179" t="s">
        <v>226</v>
      </c>
      <c r="L163" s="127">
        <f t="shared" si="32"/>
        <v>0</v>
      </c>
      <c r="M163" s="163" t="e">
        <f t="shared" si="31"/>
        <v>#VALUE!</v>
      </c>
      <c r="N163" s="415"/>
      <c r="O163" s="259"/>
      <c r="P163" s="156"/>
    </row>
    <row r="164" spans="1:16" s="111" customFormat="1" ht="13.5" customHeight="1">
      <c r="A164" s="740"/>
      <c r="B164" s="559"/>
      <c r="C164" s="690" t="s">
        <v>239</v>
      </c>
      <c r="D164" s="691"/>
      <c r="E164" s="692"/>
      <c r="F164" s="653"/>
      <c r="G164" s="654"/>
      <c r="H164" s="655"/>
      <c r="I164" s="344" t="s">
        <v>98</v>
      </c>
      <c r="J164" s="329"/>
      <c r="K164" s="179" t="s">
        <v>226</v>
      </c>
      <c r="L164" s="127">
        <f t="shared" si="32"/>
        <v>0</v>
      </c>
      <c r="M164" s="163" t="e">
        <f t="shared" si="31"/>
        <v>#VALUE!</v>
      </c>
      <c r="N164" s="415"/>
      <c r="O164" s="259"/>
      <c r="P164" s="156"/>
    </row>
    <row r="165" spans="1:16" s="111" customFormat="1" ht="13.5" customHeight="1">
      <c r="A165" s="740"/>
      <c r="B165" s="559"/>
      <c r="C165" s="690" t="s">
        <v>238</v>
      </c>
      <c r="D165" s="691"/>
      <c r="E165" s="692"/>
      <c r="F165" s="653"/>
      <c r="G165" s="654"/>
      <c r="H165" s="655"/>
      <c r="I165" s="344" t="s">
        <v>98</v>
      </c>
      <c r="J165" s="329"/>
      <c r="K165" s="179" t="s">
        <v>211</v>
      </c>
      <c r="L165" s="127">
        <f t="shared" si="32"/>
        <v>0</v>
      </c>
      <c r="M165" s="163" t="e">
        <f t="shared" si="31"/>
        <v>#VALUE!</v>
      </c>
      <c r="N165" s="415"/>
      <c r="O165" s="259"/>
      <c r="P165" s="156"/>
    </row>
    <row r="166" spans="1:16" s="111" customFormat="1" ht="13.5" customHeight="1">
      <c r="A166" s="740"/>
      <c r="B166" s="559"/>
      <c r="C166" s="690" t="s">
        <v>498</v>
      </c>
      <c r="D166" s="691"/>
      <c r="E166" s="692"/>
      <c r="F166" s="653"/>
      <c r="G166" s="654"/>
      <c r="H166" s="655"/>
      <c r="I166" s="344" t="s">
        <v>98</v>
      </c>
      <c r="J166" s="329"/>
      <c r="K166" s="179" t="s">
        <v>211</v>
      </c>
      <c r="L166" s="127">
        <f t="shared" si="32"/>
        <v>0</v>
      </c>
      <c r="M166" s="163" t="e">
        <f t="shared" si="31"/>
        <v>#VALUE!</v>
      </c>
      <c r="N166" s="415"/>
      <c r="O166" s="259"/>
      <c r="P166" s="156"/>
    </row>
    <row r="167" spans="1:16" s="111" customFormat="1" ht="13.5" customHeight="1">
      <c r="A167" s="740"/>
      <c r="B167" s="559"/>
      <c r="C167" s="690" t="s">
        <v>224</v>
      </c>
      <c r="D167" s="691"/>
      <c r="E167" s="692"/>
      <c r="F167" s="653"/>
      <c r="G167" s="654"/>
      <c r="H167" s="655"/>
      <c r="I167" s="344" t="s">
        <v>98</v>
      </c>
      <c r="J167" s="329"/>
      <c r="K167" s="179" t="s">
        <v>211</v>
      </c>
      <c r="L167" s="127">
        <f t="shared" si="32"/>
        <v>0</v>
      </c>
      <c r="M167" s="163" t="e">
        <f t="shared" si="31"/>
        <v>#VALUE!</v>
      </c>
      <c r="N167" s="415"/>
      <c r="O167" s="259"/>
      <c r="P167" s="156"/>
    </row>
    <row r="168" spans="1:16" s="111" customFormat="1" ht="13.5" customHeight="1">
      <c r="A168" s="740"/>
      <c r="B168" s="559"/>
      <c r="C168" s="690" t="s">
        <v>242</v>
      </c>
      <c r="D168" s="691"/>
      <c r="E168" s="692"/>
      <c r="F168" s="653"/>
      <c r="G168" s="654"/>
      <c r="H168" s="655"/>
      <c r="I168" s="344" t="s">
        <v>98</v>
      </c>
      <c r="J168" s="329"/>
      <c r="K168" s="179" t="s">
        <v>211</v>
      </c>
      <c r="L168" s="127">
        <f t="shared" si="32"/>
        <v>0</v>
      </c>
      <c r="M168" s="163" t="e">
        <f t="shared" si="31"/>
        <v>#VALUE!</v>
      </c>
      <c r="N168" s="415"/>
      <c r="O168" s="259"/>
      <c r="P168" s="156"/>
    </row>
    <row r="169" spans="1:16" s="111" customFormat="1" ht="13.5" customHeight="1">
      <c r="A169" s="740"/>
      <c r="B169" s="559"/>
      <c r="C169" s="690" t="s">
        <v>247</v>
      </c>
      <c r="D169" s="691"/>
      <c r="E169" s="692"/>
      <c r="F169" s="653"/>
      <c r="G169" s="654"/>
      <c r="H169" s="655"/>
      <c r="I169" s="344" t="s">
        <v>98</v>
      </c>
      <c r="J169" s="329"/>
      <c r="K169" s="179" t="s">
        <v>211</v>
      </c>
      <c r="L169" s="127">
        <f t="shared" si="32"/>
        <v>0</v>
      </c>
      <c r="M169" s="163" t="e">
        <f t="shared" si="31"/>
        <v>#VALUE!</v>
      </c>
      <c r="N169" s="415"/>
      <c r="O169" s="259"/>
      <c r="P169" s="156"/>
    </row>
    <row r="170" spans="1:16" s="111" customFormat="1" ht="13.5" customHeight="1">
      <c r="A170" s="740"/>
      <c r="B170" s="559"/>
      <c r="C170" s="690" t="s">
        <v>229</v>
      </c>
      <c r="D170" s="691"/>
      <c r="E170" s="692"/>
      <c r="F170" s="653"/>
      <c r="G170" s="654"/>
      <c r="H170" s="655"/>
      <c r="I170" s="344" t="s">
        <v>98</v>
      </c>
      <c r="J170" s="329"/>
      <c r="K170" s="179" t="s">
        <v>211</v>
      </c>
      <c r="L170" s="127">
        <f t="shared" si="32"/>
        <v>0</v>
      </c>
      <c r="M170" s="163" t="e">
        <f t="shared" si="31"/>
        <v>#VALUE!</v>
      </c>
      <c r="N170" s="415"/>
      <c r="O170" s="259"/>
      <c r="P170" s="156"/>
    </row>
    <row r="171" spans="1:16" s="111" customFormat="1" ht="13.5" customHeight="1">
      <c r="A171" s="740"/>
      <c r="B171" s="559"/>
      <c r="C171" s="690" t="s">
        <v>228</v>
      </c>
      <c r="D171" s="691"/>
      <c r="E171" s="692"/>
      <c r="F171" s="653"/>
      <c r="G171" s="654"/>
      <c r="H171" s="655"/>
      <c r="I171" s="344" t="s">
        <v>98</v>
      </c>
      <c r="J171" s="329"/>
      <c r="K171" s="179" t="s">
        <v>211</v>
      </c>
      <c r="L171" s="127">
        <f t="shared" si="32"/>
        <v>0</v>
      </c>
      <c r="M171" s="163" t="e">
        <f t="shared" si="31"/>
        <v>#VALUE!</v>
      </c>
      <c r="N171" s="415"/>
      <c r="O171" s="259"/>
      <c r="P171" s="156"/>
    </row>
    <row r="172" spans="1:16" s="111" customFormat="1" ht="13.5" customHeight="1">
      <c r="A172" s="740"/>
      <c r="B172" s="559"/>
      <c r="C172" s="690" t="s">
        <v>231</v>
      </c>
      <c r="D172" s="691"/>
      <c r="E172" s="692"/>
      <c r="F172" s="653"/>
      <c r="G172" s="654"/>
      <c r="H172" s="655"/>
      <c r="I172" s="344" t="s">
        <v>98</v>
      </c>
      <c r="J172" s="329"/>
      <c r="K172" s="179" t="s">
        <v>226</v>
      </c>
      <c r="L172" s="127">
        <f t="shared" si="32"/>
        <v>0</v>
      </c>
      <c r="M172" s="163" t="e">
        <f t="shared" si="31"/>
        <v>#VALUE!</v>
      </c>
      <c r="N172" s="415"/>
      <c r="O172" s="259"/>
      <c r="P172" s="156"/>
    </row>
    <row r="173" spans="1:16" s="111" customFormat="1" ht="13.5" customHeight="1">
      <c r="A173" s="740"/>
      <c r="B173" s="559"/>
      <c r="C173" s="690" t="s">
        <v>230</v>
      </c>
      <c r="D173" s="691"/>
      <c r="E173" s="692"/>
      <c r="F173" s="653"/>
      <c r="G173" s="654"/>
      <c r="H173" s="655"/>
      <c r="I173" s="344" t="s">
        <v>98</v>
      </c>
      <c r="J173" s="329"/>
      <c r="K173" s="179" t="s">
        <v>226</v>
      </c>
      <c r="L173" s="127">
        <f t="shared" si="32"/>
        <v>0</v>
      </c>
      <c r="M173" s="163" t="e">
        <f t="shared" si="31"/>
        <v>#VALUE!</v>
      </c>
      <c r="N173" s="415"/>
      <c r="O173" s="259"/>
      <c r="P173" s="156"/>
    </row>
    <row r="174" spans="1:16" s="111" customFormat="1" ht="13.5" customHeight="1">
      <c r="A174" s="740"/>
      <c r="B174" s="559"/>
      <c r="C174" s="844" t="s">
        <v>232</v>
      </c>
      <c r="D174" s="845"/>
      <c r="E174" s="846"/>
      <c r="F174" s="653"/>
      <c r="G174" s="654"/>
      <c r="H174" s="655"/>
      <c r="I174" s="344" t="s">
        <v>98</v>
      </c>
      <c r="J174" s="329"/>
      <c r="K174" s="179" t="s">
        <v>226</v>
      </c>
      <c r="L174" s="127">
        <f t="shared" si="32"/>
        <v>0</v>
      </c>
      <c r="M174" s="163" t="e">
        <f t="shared" si="31"/>
        <v>#VALUE!</v>
      </c>
      <c r="N174" s="415"/>
      <c r="O174" s="259"/>
      <c r="P174" s="156"/>
    </row>
    <row r="175" spans="1:16" s="111" customFormat="1" ht="13.5" customHeight="1">
      <c r="A175" s="740"/>
      <c r="B175" s="559"/>
      <c r="C175" s="690" t="s">
        <v>244</v>
      </c>
      <c r="D175" s="691"/>
      <c r="E175" s="692"/>
      <c r="F175" s="653"/>
      <c r="G175" s="654"/>
      <c r="H175" s="655"/>
      <c r="I175" s="344" t="s">
        <v>98</v>
      </c>
      <c r="J175" s="329"/>
      <c r="K175" s="179" t="s">
        <v>211</v>
      </c>
      <c r="L175" s="127">
        <f t="shared" si="32"/>
        <v>0</v>
      </c>
      <c r="M175" s="163" t="e">
        <f t="shared" si="31"/>
        <v>#VALUE!</v>
      </c>
      <c r="N175" s="415"/>
      <c r="O175" s="259"/>
      <c r="P175" s="156"/>
    </row>
    <row r="176" spans="1:16" s="111" customFormat="1" ht="13.5" customHeight="1">
      <c r="A176" s="740"/>
      <c r="B176" s="559"/>
      <c r="C176" s="690" t="s">
        <v>227</v>
      </c>
      <c r="D176" s="691"/>
      <c r="E176" s="692"/>
      <c r="F176" s="653"/>
      <c r="G176" s="654"/>
      <c r="H176" s="655"/>
      <c r="I176" s="344" t="s">
        <v>98</v>
      </c>
      <c r="J176" s="329"/>
      <c r="K176" s="179" t="s">
        <v>226</v>
      </c>
      <c r="L176" s="127">
        <f t="shared" si="32"/>
        <v>0</v>
      </c>
      <c r="M176" s="163" t="e">
        <f t="shared" si="31"/>
        <v>#VALUE!</v>
      </c>
      <c r="N176" s="415"/>
      <c r="O176" s="259"/>
      <c r="P176" s="156"/>
    </row>
    <row r="177" spans="1:16" s="111" customFormat="1" ht="13.5" customHeight="1">
      <c r="A177" s="740"/>
      <c r="B177" s="559"/>
      <c r="C177" s="690" t="s">
        <v>225</v>
      </c>
      <c r="D177" s="691"/>
      <c r="E177" s="692"/>
      <c r="F177" s="653"/>
      <c r="G177" s="654"/>
      <c r="H177" s="655"/>
      <c r="I177" s="344" t="s">
        <v>98</v>
      </c>
      <c r="J177" s="329"/>
      <c r="K177" s="179" t="s">
        <v>226</v>
      </c>
      <c r="L177" s="127">
        <f t="shared" si="32"/>
        <v>0</v>
      </c>
      <c r="M177" s="163" t="e">
        <f t="shared" ref="M177:M208" si="34">F177*I177*J177</f>
        <v>#VALUE!</v>
      </c>
      <c r="N177" s="415"/>
      <c r="O177" s="259"/>
      <c r="P177" s="156"/>
    </row>
    <row r="178" spans="1:16" s="111" customFormat="1" ht="13.5" customHeight="1">
      <c r="A178" s="740"/>
      <c r="B178" s="559"/>
      <c r="C178" s="690" t="s">
        <v>243</v>
      </c>
      <c r="D178" s="691"/>
      <c r="E178" s="692"/>
      <c r="F178" s="653"/>
      <c r="G178" s="654"/>
      <c r="H178" s="655"/>
      <c r="I178" s="344" t="s">
        <v>98</v>
      </c>
      <c r="J178" s="329"/>
      <c r="K178" s="179" t="s">
        <v>211</v>
      </c>
      <c r="L178" s="127">
        <f t="shared" si="32"/>
        <v>0</v>
      </c>
      <c r="M178" s="163" t="e">
        <f t="shared" si="34"/>
        <v>#VALUE!</v>
      </c>
      <c r="N178" s="415"/>
      <c r="O178" s="259"/>
      <c r="P178" s="156"/>
    </row>
    <row r="179" spans="1:16" s="111" customFormat="1" ht="13.5" customHeight="1">
      <c r="A179" s="740"/>
      <c r="B179" s="559"/>
      <c r="C179" s="690" t="s">
        <v>245</v>
      </c>
      <c r="D179" s="691"/>
      <c r="E179" s="692"/>
      <c r="F179" s="653"/>
      <c r="G179" s="654"/>
      <c r="H179" s="655"/>
      <c r="I179" s="344" t="s">
        <v>98</v>
      </c>
      <c r="J179" s="329"/>
      <c r="K179" s="179" t="s">
        <v>211</v>
      </c>
      <c r="L179" s="127">
        <f t="shared" si="32"/>
        <v>0</v>
      </c>
      <c r="M179" s="163" t="e">
        <f t="shared" si="34"/>
        <v>#VALUE!</v>
      </c>
      <c r="N179" s="415"/>
      <c r="O179" s="259"/>
      <c r="P179" s="156"/>
    </row>
    <row r="180" spans="1:16" s="111" customFormat="1" ht="13.5" customHeight="1">
      <c r="A180" s="740"/>
      <c r="B180" s="559"/>
      <c r="C180" s="690" t="s">
        <v>235</v>
      </c>
      <c r="D180" s="691"/>
      <c r="E180" s="692"/>
      <c r="F180" s="653"/>
      <c r="G180" s="654"/>
      <c r="H180" s="655"/>
      <c r="I180" s="344" t="s">
        <v>98</v>
      </c>
      <c r="J180" s="329"/>
      <c r="K180" s="179" t="s">
        <v>226</v>
      </c>
      <c r="L180" s="127">
        <f t="shared" si="32"/>
        <v>0</v>
      </c>
      <c r="M180" s="163" t="e">
        <f t="shared" si="34"/>
        <v>#VALUE!</v>
      </c>
      <c r="N180" s="415"/>
      <c r="O180" s="259"/>
      <c r="P180" s="156"/>
    </row>
    <row r="181" spans="1:16" s="111" customFormat="1" ht="13.5" customHeight="1">
      <c r="A181" s="740"/>
      <c r="B181" s="559"/>
      <c r="C181" s="690" t="s">
        <v>236</v>
      </c>
      <c r="D181" s="691"/>
      <c r="E181" s="692"/>
      <c r="F181" s="653"/>
      <c r="G181" s="654"/>
      <c r="H181" s="655"/>
      <c r="I181" s="344" t="s">
        <v>98</v>
      </c>
      <c r="J181" s="329"/>
      <c r="K181" s="179" t="s">
        <v>226</v>
      </c>
      <c r="L181" s="127">
        <f t="shared" si="32"/>
        <v>0</v>
      </c>
      <c r="M181" s="163" t="e">
        <f t="shared" si="34"/>
        <v>#VALUE!</v>
      </c>
      <c r="N181" s="415"/>
      <c r="O181" s="259"/>
      <c r="P181" s="156"/>
    </row>
    <row r="182" spans="1:16" s="111" customFormat="1" ht="13.5" customHeight="1">
      <c r="A182" s="740"/>
      <c r="B182" s="559"/>
      <c r="C182" s="690" t="s">
        <v>237</v>
      </c>
      <c r="D182" s="691"/>
      <c r="E182" s="692"/>
      <c r="F182" s="653"/>
      <c r="G182" s="654"/>
      <c r="H182" s="655"/>
      <c r="I182" s="344" t="s">
        <v>98</v>
      </c>
      <c r="J182" s="329"/>
      <c r="K182" s="179" t="s">
        <v>226</v>
      </c>
      <c r="L182" s="127">
        <f t="shared" si="32"/>
        <v>0</v>
      </c>
      <c r="M182" s="163" t="e">
        <f t="shared" si="34"/>
        <v>#VALUE!</v>
      </c>
      <c r="N182" s="415"/>
      <c r="O182" s="259"/>
      <c r="P182" s="156"/>
    </row>
    <row r="183" spans="1:16" s="111" customFormat="1" ht="13.5" customHeight="1">
      <c r="A183" s="740"/>
      <c r="B183" s="559"/>
      <c r="C183" s="690" t="s">
        <v>234</v>
      </c>
      <c r="D183" s="691"/>
      <c r="E183" s="692"/>
      <c r="F183" s="653"/>
      <c r="G183" s="654"/>
      <c r="H183" s="655"/>
      <c r="I183" s="344" t="s">
        <v>98</v>
      </c>
      <c r="J183" s="329"/>
      <c r="K183" s="179" t="s">
        <v>211</v>
      </c>
      <c r="L183" s="127">
        <f t="shared" si="32"/>
        <v>0</v>
      </c>
      <c r="M183" s="163" t="e">
        <f t="shared" si="34"/>
        <v>#VALUE!</v>
      </c>
      <c r="N183" s="415"/>
      <c r="O183" s="259"/>
      <c r="P183" s="156"/>
    </row>
    <row r="184" spans="1:16" s="111" customFormat="1" ht="13.5" customHeight="1">
      <c r="A184" s="740"/>
      <c r="B184" s="559"/>
      <c r="C184" s="690" t="s">
        <v>233</v>
      </c>
      <c r="D184" s="691"/>
      <c r="E184" s="692"/>
      <c r="F184" s="687"/>
      <c r="G184" s="688"/>
      <c r="H184" s="689"/>
      <c r="I184" s="344" t="s">
        <v>98</v>
      </c>
      <c r="J184" s="329"/>
      <c r="K184" s="179" t="s">
        <v>211</v>
      </c>
      <c r="L184" s="127">
        <f t="shared" si="32"/>
        <v>0</v>
      </c>
      <c r="M184" s="163" t="e">
        <f t="shared" si="34"/>
        <v>#VALUE!</v>
      </c>
      <c r="N184" s="415"/>
      <c r="O184" s="259"/>
      <c r="P184" s="156"/>
    </row>
    <row r="185" spans="1:16" s="111" customFormat="1" ht="13.5" customHeight="1">
      <c r="A185" s="740"/>
      <c r="B185" s="559"/>
      <c r="C185" s="741"/>
      <c r="D185" s="742"/>
      <c r="E185" s="743"/>
      <c r="F185" s="653"/>
      <c r="G185" s="654"/>
      <c r="H185" s="655"/>
      <c r="I185" s="344" t="s">
        <v>98</v>
      </c>
      <c r="J185" s="329"/>
      <c r="K185" s="179" t="s">
        <v>211</v>
      </c>
      <c r="L185" s="127">
        <f t="shared" si="32"/>
        <v>0</v>
      </c>
      <c r="M185" s="163" t="e">
        <f t="shared" si="34"/>
        <v>#VALUE!</v>
      </c>
      <c r="N185" s="164"/>
      <c r="O185" s="259"/>
      <c r="P185" s="156"/>
    </row>
    <row r="186" spans="1:16" s="111" customFormat="1" ht="13.5" customHeight="1">
      <c r="A186" s="740"/>
      <c r="B186" s="559"/>
      <c r="C186" s="741"/>
      <c r="D186" s="742"/>
      <c r="E186" s="743"/>
      <c r="F186" s="653"/>
      <c r="G186" s="654"/>
      <c r="H186" s="655"/>
      <c r="I186" s="344" t="s">
        <v>98</v>
      </c>
      <c r="J186" s="329"/>
      <c r="K186" s="179" t="s">
        <v>211</v>
      </c>
      <c r="L186" s="127">
        <f t="shared" si="32"/>
        <v>0</v>
      </c>
      <c r="M186" s="163" t="e">
        <f t="shared" si="34"/>
        <v>#VALUE!</v>
      </c>
      <c r="N186" s="164"/>
      <c r="O186" s="259"/>
      <c r="P186" s="156"/>
    </row>
    <row r="187" spans="1:16" s="111" customFormat="1" ht="13.5" customHeight="1">
      <c r="A187" s="740"/>
      <c r="B187" s="559"/>
      <c r="C187" s="744"/>
      <c r="D187" s="745"/>
      <c r="E187" s="746"/>
      <c r="F187" s="656"/>
      <c r="G187" s="657"/>
      <c r="H187" s="658"/>
      <c r="I187" s="362" t="s">
        <v>98</v>
      </c>
      <c r="J187" s="369"/>
      <c r="K187" s="187" t="s">
        <v>211</v>
      </c>
      <c r="L187" s="339">
        <f t="shared" si="32"/>
        <v>0</v>
      </c>
      <c r="M187" s="177" t="e">
        <f t="shared" si="34"/>
        <v>#VALUE!</v>
      </c>
      <c r="N187" s="180"/>
      <c r="O187" s="259"/>
      <c r="P187" s="156"/>
    </row>
    <row r="188" spans="1:16" s="111" customFormat="1" ht="13.5" customHeight="1">
      <c r="A188" s="523" t="s">
        <v>539</v>
      </c>
      <c r="B188" s="524"/>
      <c r="C188" s="747" t="s">
        <v>499</v>
      </c>
      <c r="D188" s="747"/>
      <c r="E188" s="747"/>
      <c r="F188" s="748"/>
      <c r="G188" s="749"/>
      <c r="H188" s="750"/>
      <c r="I188" s="343" t="s">
        <v>98</v>
      </c>
      <c r="J188" s="328"/>
      <c r="K188" s="181" t="s">
        <v>226</v>
      </c>
      <c r="L188" s="125">
        <f t="shared" si="32"/>
        <v>0</v>
      </c>
      <c r="M188" s="169" t="e">
        <f t="shared" si="34"/>
        <v>#VALUE!</v>
      </c>
      <c r="N188" s="169"/>
      <c r="O188" s="259"/>
      <c r="P188" s="156"/>
    </row>
    <row r="189" spans="1:16" s="111" customFormat="1" ht="13.5" customHeight="1">
      <c r="A189" s="740"/>
      <c r="B189" s="559"/>
      <c r="C189" s="751" t="s">
        <v>262</v>
      </c>
      <c r="D189" s="751"/>
      <c r="E189" s="751"/>
      <c r="F189" s="687"/>
      <c r="G189" s="688"/>
      <c r="H189" s="689"/>
      <c r="I189" s="344" t="s">
        <v>98</v>
      </c>
      <c r="J189" s="329"/>
      <c r="K189" s="179" t="s">
        <v>226</v>
      </c>
      <c r="L189" s="127">
        <f t="shared" si="32"/>
        <v>0</v>
      </c>
      <c r="M189" s="163" t="e">
        <f t="shared" si="34"/>
        <v>#VALUE!</v>
      </c>
      <c r="N189" s="422"/>
      <c r="O189" s="259"/>
      <c r="P189" s="156"/>
    </row>
    <row r="190" spans="1:16" s="111" customFormat="1" ht="13.5" customHeight="1">
      <c r="A190" s="740"/>
      <c r="B190" s="559"/>
      <c r="C190" s="706" t="s">
        <v>259</v>
      </c>
      <c r="D190" s="706"/>
      <c r="E190" s="706"/>
      <c r="F190" s="687"/>
      <c r="G190" s="688"/>
      <c r="H190" s="689"/>
      <c r="I190" s="344" t="s">
        <v>98</v>
      </c>
      <c r="J190" s="329"/>
      <c r="K190" s="179" t="s">
        <v>226</v>
      </c>
      <c r="L190" s="127">
        <f t="shared" si="32"/>
        <v>0</v>
      </c>
      <c r="M190" s="163" t="e">
        <f t="shared" si="34"/>
        <v>#VALUE!</v>
      </c>
      <c r="N190" s="415"/>
      <c r="O190" s="259"/>
      <c r="P190" s="156"/>
    </row>
    <row r="191" spans="1:16" s="111" customFormat="1" ht="13.5" customHeight="1">
      <c r="A191" s="740"/>
      <c r="B191" s="559"/>
      <c r="C191" s="707" t="s">
        <v>261</v>
      </c>
      <c r="D191" s="708"/>
      <c r="E191" s="709"/>
      <c r="F191" s="687"/>
      <c r="G191" s="688"/>
      <c r="H191" s="689"/>
      <c r="I191" s="344" t="s">
        <v>98</v>
      </c>
      <c r="J191" s="329"/>
      <c r="K191" s="179" t="s">
        <v>226</v>
      </c>
      <c r="L191" s="127">
        <f t="shared" si="32"/>
        <v>0</v>
      </c>
      <c r="M191" s="163" t="e">
        <f t="shared" si="34"/>
        <v>#VALUE!</v>
      </c>
      <c r="N191" s="415"/>
      <c r="O191" s="259"/>
      <c r="P191" s="156"/>
    </row>
    <row r="192" spans="1:16" s="111" customFormat="1" ht="13.5" customHeight="1">
      <c r="A192" s="740"/>
      <c r="B192" s="559"/>
      <c r="C192" s="690" t="s">
        <v>250</v>
      </c>
      <c r="D192" s="691"/>
      <c r="E192" s="692"/>
      <c r="F192" s="656"/>
      <c r="G192" s="657"/>
      <c r="H192" s="658"/>
      <c r="I192" s="344" t="s">
        <v>98</v>
      </c>
      <c r="J192" s="329"/>
      <c r="K192" s="179" t="s">
        <v>226</v>
      </c>
      <c r="L192" s="127">
        <f t="shared" si="32"/>
        <v>0</v>
      </c>
      <c r="M192" s="163" t="e">
        <f t="shared" si="34"/>
        <v>#VALUE!</v>
      </c>
      <c r="N192" s="415"/>
      <c r="O192" s="259"/>
      <c r="P192" s="156"/>
    </row>
    <row r="193" spans="1:16" s="111" customFormat="1" ht="13.5" customHeight="1">
      <c r="A193" s="740"/>
      <c r="B193" s="559"/>
      <c r="C193" s="690" t="s">
        <v>252</v>
      </c>
      <c r="D193" s="691"/>
      <c r="E193" s="692"/>
      <c r="F193" s="650"/>
      <c r="G193" s="651"/>
      <c r="H193" s="652"/>
      <c r="I193" s="344" t="s">
        <v>98</v>
      </c>
      <c r="J193" s="329"/>
      <c r="K193" s="179" t="s">
        <v>251</v>
      </c>
      <c r="L193" s="127">
        <f t="shared" si="32"/>
        <v>0</v>
      </c>
      <c r="M193" s="163" t="e">
        <f t="shared" si="34"/>
        <v>#VALUE!</v>
      </c>
      <c r="N193" s="415"/>
      <c r="O193" s="259"/>
      <c r="P193" s="156"/>
    </row>
    <row r="194" spans="1:16" s="111" customFormat="1" ht="13.5" customHeight="1">
      <c r="A194" s="740"/>
      <c r="B194" s="559"/>
      <c r="C194" s="690" t="s">
        <v>257</v>
      </c>
      <c r="D194" s="691"/>
      <c r="E194" s="692"/>
      <c r="F194" s="653"/>
      <c r="G194" s="654"/>
      <c r="H194" s="655"/>
      <c r="I194" s="344" t="s">
        <v>98</v>
      </c>
      <c r="J194" s="329"/>
      <c r="K194" s="179" t="s">
        <v>251</v>
      </c>
      <c r="L194" s="127">
        <f t="shared" si="32"/>
        <v>0</v>
      </c>
      <c r="M194" s="163" t="e">
        <f t="shared" si="34"/>
        <v>#VALUE!</v>
      </c>
      <c r="N194" s="415"/>
      <c r="O194" s="259"/>
      <c r="P194" s="156"/>
    </row>
    <row r="195" spans="1:16" s="111" customFormat="1" ht="13.5" customHeight="1">
      <c r="A195" s="740"/>
      <c r="B195" s="559"/>
      <c r="C195" s="690" t="s">
        <v>253</v>
      </c>
      <c r="D195" s="691"/>
      <c r="E195" s="692"/>
      <c r="F195" s="653"/>
      <c r="G195" s="654"/>
      <c r="H195" s="655"/>
      <c r="I195" s="344" t="s">
        <v>98</v>
      </c>
      <c r="J195" s="329"/>
      <c r="K195" s="179" t="s">
        <v>251</v>
      </c>
      <c r="L195" s="127">
        <f t="shared" si="32"/>
        <v>0</v>
      </c>
      <c r="M195" s="163" t="e">
        <f t="shared" si="34"/>
        <v>#VALUE!</v>
      </c>
      <c r="N195" s="415"/>
      <c r="O195" s="259"/>
      <c r="P195" s="156"/>
    </row>
    <row r="196" spans="1:16" s="111" customFormat="1" ht="13.5" customHeight="1">
      <c r="A196" s="740"/>
      <c r="B196" s="559"/>
      <c r="C196" s="690" t="s">
        <v>256</v>
      </c>
      <c r="D196" s="691"/>
      <c r="E196" s="692"/>
      <c r="F196" s="650"/>
      <c r="G196" s="651"/>
      <c r="H196" s="652"/>
      <c r="I196" s="344" t="s">
        <v>98</v>
      </c>
      <c r="J196" s="329"/>
      <c r="K196" s="179" t="s">
        <v>251</v>
      </c>
      <c r="L196" s="127">
        <f t="shared" si="32"/>
        <v>0</v>
      </c>
      <c r="M196" s="163" t="e">
        <f t="shared" si="34"/>
        <v>#VALUE!</v>
      </c>
      <c r="N196" s="415"/>
      <c r="O196" s="259"/>
      <c r="P196" s="156"/>
    </row>
    <row r="197" spans="1:16" s="111" customFormat="1" ht="13.5" customHeight="1">
      <c r="A197" s="740"/>
      <c r="B197" s="559"/>
      <c r="C197" s="690" t="s">
        <v>254</v>
      </c>
      <c r="D197" s="691"/>
      <c r="E197" s="692"/>
      <c r="F197" s="653"/>
      <c r="G197" s="654"/>
      <c r="H197" s="655"/>
      <c r="I197" s="344" t="s">
        <v>98</v>
      </c>
      <c r="J197" s="329"/>
      <c r="K197" s="179" t="s">
        <v>226</v>
      </c>
      <c r="L197" s="127">
        <f t="shared" si="32"/>
        <v>0</v>
      </c>
      <c r="M197" s="163" t="e">
        <f t="shared" si="34"/>
        <v>#VALUE!</v>
      </c>
      <c r="N197" s="415"/>
      <c r="O197" s="259"/>
      <c r="P197" s="156"/>
    </row>
    <row r="198" spans="1:16" s="111" customFormat="1" ht="13.5" customHeight="1">
      <c r="A198" s="740"/>
      <c r="B198" s="559"/>
      <c r="C198" s="690" t="s">
        <v>263</v>
      </c>
      <c r="D198" s="691"/>
      <c r="E198" s="692"/>
      <c r="F198" s="653"/>
      <c r="G198" s="654"/>
      <c r="H198" s="655"/>
      <c r="I198" s="344" t="s">
        <v>98</v>
      </c>
      <c r="J198" s="329"/>
      <c r="K198" s="179" t="s">
        <v>251</v>
      </c>
      <c r="L198" s="127">
        <f t="shared" si="32"/>
        <v>0</v>
      </c>
      <c r="M198" s="163" t="e">
        <f t="shared" si="34"/>
        <v>#VALUE!</v>
      </c>
      <c r="N198" s="415"/>
      <c r="O198" s="259"/>
      <c r="P198" s="156"/>
    </row>
    <row r="199" spans="1:16" s="111" customFormat="1" ht="13.5" customHeight="1">
      <c r="A199" s="740"/>
      <c r="B199" s="559"/>
      <c r="C199" s="690" t="s">
        <v>248</v>
      </c>
      <c r="D199" s="691"/>
      <c r="E199" s="692"/>
      <c r="F199" s="653"/>
      <c r="G199" s="654"/>
      <c r="H199" s="655"/>
      <c r="I199" s="344" t="s">
        <v>98</v>
      </c>
      <c r="J199" s="329"/>
      <c r="K199" s="179" t="s">
        <v>211</v>
      </c>
      <c r="L199" s="127">
        <f t="shared" si="32"/>
        <v>0</v>
      </c>
      <c r="M199" s="163" t="e">
        <f t="shared" si="34"/>
        <v>#VALUE!</v>
      </c>
      <c r="N199" s="415"/>
      <c r="O199" s="259"/>
      <c r="P199" s="156"/>
    </row>
    <row r="200" spans="1:16" s="111" customFormat="1" ht="15.75" customHeight="1">
      <c r="A200" s="740"/>
      <c r="B200" s="559"/>
      <c r="C200" s="690" t="s">
        <v>260</v>
      </c>
      <c r="D200" s="691"/>
      <c r="E200" s="692"/>
      <c r="F200" s="653"/>
      <c r="G200" s="654"/>
      <c r="H200" s="655"/>
      <c r="I200" s="344" t="s">
        <v>98</v>
      </c>
      <c r="J200" s="329"/>
      <c r="K200" s="179" t="s">
        <v>251</v>
      </c>
      <c r="L200" s="127">
        <f t="shared" si="32"/>
        <v>0</v>
      </c>
      <c r="M200" s="163" t="e">
        <f t="shared" si="34"/>
        <v>#VALUE!</v>
      </c>
      <c r="N200" s="239"/>
      <c r="O200" s="259"/>
      <c r="P200" s="156"/>
    </row>
    <row r="201" spans="1:16" s="111" customFormat="1" ht="13.5" customHeight="1">
      <c r="A201" s="740"/>
      <c r="B201" s="559"/>
      <c r="C201" s="690" t="s">
        <v>249</v>
      </c>
      <c r="D201" s="691"/>
      <c r="E201" s="692"/>
      <c r="F201" s="653"/>
      <c r="G201" s="654"/>
      <c r="H201" s="655"/>
      <c r="I201" s="344" t="s">
        <v>98</v>
      </c>
      <c r="J201" s="329"/>
      <c r="K201" s="179" t="s">
        <v>251</v>
      </c>
      <c r="L201" s="127">
        <f t="shared" si="32"/>
        <v>0</v>
      </c>
      <c r="M201" s="163" t="e">
        <f t="shared" si="34"/>
        <v>#VALUE!</v>
      </c>
      <c r="N201" s="239"/>
      <c r="O201" s="259"/>
      <c r="P201" s="156"/>
    </row>
    <row r="202" spans="1:16" s="111" customFormat="1" ht="13.5" customHeight="1">
      <c r="A202" s="740"/>
      <c r="B202" s="559"/>
      <c r="C202" s="690" t="s">
        <v>258</v>
      </c>
      <c r="D202" s="691"/>
      <c r="E202" s="692"/>
      <c r="F202" s="653"/>
      <c r="G202" s="654"/>
      <c r="H202" s="655"/>
      <c r="I202" s="344" t="s">
        <v>98</v>
      </c>
      <c r="J202" s="329"/>
      <c r="K202" s="179" t="s">
        <v>226</v>
      </c>
      <c r="L202" s="127">
        <f t="shared" si="32"/>
        <v>0</v>
      </c>
      <c r="M202" s="163" t="e">
        <f t="shared" si="34"/>
        <v>#VALUE!</v>
      </c>
      <c r="N202" s="239"/>
      <c r="O202" s="259"/>
      <c r="P202" s="156"/>
    </row>
    <row r="203" spans="1:16" s="111" customFormat="1" ht="13.5" customHeight="1">
      <c r="A203" s="740"/>
      <c r="B203" s="559"/>
      <c r="C203" s="690" t="s">
        <v>255</v>
      </c>
      <c r="D203" s="691"/>
      <c r="E203" s="692"/>
      <c r="F203" s="653"/>
      <c r="G203" s="654"/>
      <c r="H203" s="655"/>
      <c r="I203" s="344" t="s">
        <v>98</v>
      </c>
      <c r="J203" s="329"/>
      <c r="K203" s="179" t="s">
        <v>211</v>
      </c>
      <c r="L203" s="127">
        <f t="shared" si="32"/>
        <v>0</v>
      </c>
      <c r="M203" s="163" t="e">
        <f t="shared" si="34"/>
        <v>#VALUE!</v>
      </c>
      <c r="N203" s="239"/>
      <c r="O203" s="259"/>
      <c r="P203" s="156"/>
    </row>
    <row r="204" spans="1:16" s="111" customFormat="1" ht="13.5" customHeight="1">
      <c r="A204" s="740"/>
      <c r="B204" s="559"/>
      <c r="C204" s="690" t="s">
        <v>500</v>
      </c>
      <c r="D204" s="691"/>
      <c r="E204" s="692"/>
      <c r="F204" s="653"/>
      <c r="G204" s="654"/>
      <c r="H204" s="655"/>
      <c r="I204" s="344" t="s">
        <v>98</v>
      </c>
      <c r="J204" s="329"/>
      <c r="K204" s="179" t="s">
        <v>251</v>
      </c>
      <c r="L204" s="127">
        <f t="shared" si="32"/>
        <v>0</v>
      </c>
      <c r="M204" s="163" t="e">
        <f t="shared" si="34"/>
        <v>#VALUE!</v>
      </c>
      <c r="N204" s="415"/>
      <c r="O204" s="259"/>
      <c r="P204" s="156"/>
    </row>
    <row r="205" spans="1:16" s="111" customFormat="1" ht="13.5" customHeight="1">
      <c r="A205" s="740"/>
      <c r="B205" s="559"/>
      <c r="C205" s="690" t="s">
        <v>501</v>
      </c>
      <c r="D205" s="691"/>
      <c r="E205" s="692"/>
      <c r="F205" s="653"/>
      <c r="G205" s="654"/>
      <c r="H205" s="655"/>
      <c r="I205" s="344" t="s">
        <v>98</v>
      </c>
      <c r="J205" s="329"/>
      <c r="K205" s="179" t="s">
        <v>251</v>
      </c>
      <c r="L205" s="127">
        <f t="shared" si="32"/>
        <v>0</v>
      </c>
      <c r="M205" s="163" t="e">
        <f t="shared" si="34"/>
        <v>#VALUE!</v>
      </c>
      <c r="N205" s="239"/>
      <c r="O205" s="259"/>
      <c r="P205" s="156"/>
    </row>
    <row r="206" spans="1:16" s="111" customFormat="1" ht="13.5" customHeight="1">
      <c r="A206" s="740"/>
      <c r="B206" s="559"/>
      <c r="C206" s="690"/>
      <c r="D206" s="691"/>
      <c r="E206" s="692"/>
      <c r="F206" s="653"/>
      <c r="G206" s="654"/>
      <c r="H206" s="655"/>
      <c r="I206" s="344" t="s">
        <v>98</v>
      </c>
      <c r="J206" s="329"/>
      <c r="K206" s="179" t="s">
        <v>226</v>
      </c>
      <c r="L206" s="127">
        <f t="shared" ref="L206:L208" si="35">F206*J206</f>
        <v>0</v>
      </c>
      <c r="M206" s="163" t="e">
        <f t="shared" si="34"/>
        <v>#VALUE!</v>
      </c>
      <c r="N206" s="415"/>
      <c r="O206" s="259"/>
      <c r="P206" s="156"/>
    </row>
    <row r="207" spans="1:16" s="111" customFormat="1" ht="13.5" customHeight="1">
      <c r="A207" s="740"/>
      <c r="B207" s="559"/>
      <c r="C207" s="690"/>
      <c r="D207" s="691"/>
      <c r="E207" s="692"/>
      <c r="F207" s="653"/>
      <c r="G207" s="654"/>
      <c r="H207" s="655"/>
      <c r="I207" s="344" t="s">
        <v>98</v>
      </c>
      <c r="J207" s="329"/>
      <c r="K207" s="179" t="s">
        <v>226</v>
      </c>
      <c r="L207" s="127">
        <f t="shared" si="35"/>
        <v>0</v>
      </c>
      <c r="M207" s="163" t="e">
        <f t="shared" si="34"/>
        <v>#VALUE!</v>
      </c>
      <c r="N207" s="415"/>
      <c r="O207" s="259"/>
      <c r="P207" s="156"/>
    </row>
    <row r="208" spans="1:16" s="111" customFormat="1" ht="13.5" customHeight="1">
      <c r="A208" s="740"/>
      <c r="B208" s="559"/>
      <c r="C208" s="690"/>
      <c r="D208" s="691"/>
      <c r="E208" s="692"/>
      <c r="F208" s="653"/>
      <c r="G208" s="654"/>
      <c r="H208" s="655"/>
      <c r="I208" s="344" t="s">
        <v>98</v>
      </c>
      <c r="J208" s="329"/>
      <c r="K208" s="179" t="s">
        <v>226</v>
      </c>
      <c r="L208" s="127">
        <f t="shared" si="35"/>
        <v>0</v>
      </c>
      <c r="M208" s="163" t="e">
        <f t="shared" si="34"/>
        <v>#VALUE!</v>
      </c>
      <c r="N208" s="415"/>
      <c r="O208" s="259"/>
      <c r="P208" s="156"/>
    </row>
    <row r="209" spans="1:16" s="111" customFormat="1" ht="13.5" customHeight="1">
      <c r="A209" s="761"/>
      <c r="B209" s="762"/>
      <c r="C209" s="554" t="s">
        <v>264</v>
      </c>
      <c r="D209" s="596"/>
      <c r="E209" s="555"/>
      <c r="F209" s="548"/>
      <c r="G209" s="549"/>
      <c r="H209" s="763"/>
      <c r="I209" s="344" t="s">
        <v>98</v>
      </c>
      <c r="J209" s="330"/>
      <c r="K209" s="183">
        <v>0.05</v>
      </c>
      <c r="L209" s="127">
        <f t="shared" si="32"/>
        <v>0</v>
      </c>
      <c r="M209" s="163">
        <f>F209*K209</f>
        <v>0</v>
      </c>
      <c r="N209" s="239"/>
      <c r="O209" s="259"/>
      <c r="P209" s="156"/>
    </row>
    <row r="210" spans="1:16" s="111" customFormat="1" ht="13.5" customHeight="1">
      <c r="A210" s="543"/>
      <c r="B210" s="544"/>
      <c r="C210" s="540" t="s">
        <v>265</v>
      </c>
      <c r="D210" s="541"/>
      <c r="E210" s="541"/>
      <c r="F210" s="541"/>
      <c r="G210" s="541"/>
      <c r="H210" s="541"/>
      <c r="I210" s="541"/>
      <c r="J210" s="541"/>
      <c r="K210" s="542"/>
      <c r="L210" s="340">
        <f>SUM(L145:L209)</f>
        <v>0</v>
      </c>
      <c r="M210" s="184" t="e">
        <f>SUM(M145:M209)</f>
        <v>#VALUE!</v>
      </c>
      <c r="N210" s="340">
        <f>SUM(N145:N209)</f>
        <v>0</v>
      </c>
      <c r="O210" s="259"/>
      <c r="P210" s="156"/>
    </row>
    <row r="211" spans="1:16" s="2" customFormat="1" ht="3" customHeight="1">
      <c r="A211" s="134"/>
      <c r="B211" s="134"/>
      <c r="C211" s="134"/>
      <c r="D211" s="134"/>
      <c r="E211" s="149"/>
      <c r="F211" s="149"/>
      <c r="G211" s="149"/>
      <c r="H211" s="150"/>
      <c r="I211" s="150"/>
      <c r="J211" s="150"/>
      <c r="K211" s="150"/>
      <c r="L211" s="141"/>
      <c r="M211" s="151"/>
      <c r="N211" s="141"/>
      <c r="O211" s="260"/>
      <c r="P211" s="3"/>
    </row>
    <row r="212" spans="1:16" s="111" customFormat="1" ht="13.5" customHeight="1">
      <c r="A212" s="523" t="s">
        <v>266</v>
      </c>
      <c r="B212" s="524"/>
      <c r="C212" s="700" t="s">
        <v>282</v>
      </c>
      <c r="D212" s="701"/>
      <c r="E212" s="702"/>
      <c r="F212" s="756"/>
      <c r="G212" s="757"/>
      <c r="H212" s="757"/>
      <c r="I212" s="371" t="s">
        <v>98</v>
      </c>
      <c r="J212" s="328"/>
      <c r="K212" s="181" t="s">
        <v>333</v>
      </c>
      <c r="L212" s="127">
        <f t="shared" si="32"/>
        <v>0</v>
      </c>
      <c r="M212" s="164" t="e">
        <f t="shared" ref="M212:M243" si="36">F212*I212*J212</f>
        <v>#VALUE!</v>
      </c>
      <c r="N212" s="239"/>
      <c r="O212" s="259"/>
      <c r="P212" s="156"/>
    </row>
    <row r="213" spans="1:16" s="111" customFormat="1" ht="13.5" customHeight="1">
      <c r="A213" s="525"/>
      <c r="B213" s="526"/>
      <c r="C213" s="690" t="s">
        <v>281</v>
      </c>
      <c r="D213" s="691"/>
      <c r="E213" s="692"/>
      <c r="F213" s="693"/>
      <c r="G213" s="694"/>
      <c r="H213" s="694"/>
      <c r="I213" s="372" t="s">
        <v>98</v>
      </c>
      <c r="J213" s="329"/>
      <c r="K213" s="179" t="s">
        <v>333</v>
      </c>
      <c r="L213" s="127">
        <f t="shared" si="32"/>
        <v>0</v>
      </c>
      <c r="M213" s="164" t="e">
        <f t="shared" si="36"/>
        <v>#VALUE!</v>
      </c>
      <c r="N213" s="239"/>
      <c r="O213" s="259"/>
      <c r="P213" s="156"/>
    </row>
    <row r="214" spans="1:16" s="111" customFormat="1" ht="13.5" customHeight="1">
      <c r="A214" s="525"/>
      <c r="B214" s="526"/>
      <c r="C214" s="690" t="s">
        <v>280</v>
      </c>
      <c r="D214" s="691"/>
      <c r="E214" s="692"/>
      <c r="F214" s="693"/>
      <c r="G214" s="694"/>
      <c r="H214" s="694"/>
      <c r="I214" s="372" t="s">
        <v>98</v>
      </c>
      <c r="J214" s="329"/>
      <c r="K214" s="179" t="s">
        <v>333</v>
      </c>
      <c r="L214" s="127">
        <f t="shared" si="32"/>
        <v>0</v>
      </c>
      <c r="M214" s="164" t="e">
        <f t="shared" si="36"/>
        <v>#VALUE!</v>
      </c>
      <c r="N214" s="239"/>
      <c r="O214" s="259"/>
      <c r="P214" s="156"/>
    </row>
    <row r="215" spans="1:16" s="111" customFormat="1" ht="13.5" customHeight="1">
      <c r="A215" s="525"/>
      <c r="B215" s="526"/>
      <c r="C215" s="690" t="s">
        <v>279</v>
      </c>
      <c r="D215" s="691"/>
      <c r="E215" s="692"/>
      <c r="F215" s="693"/>
      <c r="G215" s="694"/>
      <c r="H215" s="694"/>
      <c r="I215" s="372" t="s">
        <v>98</v>
      </c>
      <c r="J215" s="329"/>
      <c r="K215" s="179" t="s">
        <v>333</v>
      </c>
      <c r="L215" s="127">
        <f t="shared" si="32"/>
        <v>0</v>
      </c>
      <c r="M215" s="164" t="e">
        <f t="shared" si="36"/>
        <v>#VALUE!</v>
      </c>
      <c r="N215" s="239"/>
      <c r="O215" s="259"/>
      <c r="P215" s="156"/>
    </row>
    <row r="216" spans="1:16" s="111" customFormat="1" ht="13.5" customHeight="1">
      <c r="A216" s="525"/>
      <c r="B216" s="526"/>
      <c r="C216" s="690" t="s">
        <v>278</v>
      </c>
      <c r="D216" s="691"/>
      <c r="E216" s="692"/>
      <c r="F216" s="693"/>
      <c r="G216" s="694"/>
      <c r="H216" s="694"/>
      <c r="I216" s="372" t="s">
        <v>98</v>
      </c>
      <c r="J216" s="329"/>
      <c r="K216" s="179" t="s">
        <v>333</v>
      </c>
      <c r="L216" s="127">
        <f t="shared" si="32"/>
        <v>0</v>
      </c>
      <c r="M216" s="164" t="e">
        <f t="shared" si="36"/>
        <v>#VALUE!</v>
      </c>
      <c r="N216" s="239"/>
      <c r="O216" s="259"/>
      <c r="P216" s="156"/>
    </row>
    <row r="217" spans="1:16" s="111" customFormat="1" ht="13.5" customHeight="1">
      <c r="A217" s="525"/>
      <c r="B217" s="526"/>
      <c r="C217" s="690" t="s">
        <v>286</v>
      </c>
      <c r="D217" s="691"/>
      <c r="E217" s="692"/>
      <c r="F217" s="693"/>
      <c r="G217" s="694"/>
      <c r="H217" s="694"/>
      <c r="I217" s="372" t="s">
        <v>98</v>
      </c>
      <c r="J217" s="329"/>
      <c r="K217" s="179" t="s">
        <v>333</v>
      </c>
      <c r="L217" s="127">
        <f t="shared" si="32"/>
        <v>0</v>
      </c>
      <c r="M217" s="164" t="e">
        <f t="shared" si="36"/>
        <v>#VALUE!</v>
      </c>
      <c r="N217" s="239"/>
      <c r="O217" s="259"/>
      <c r="P217" s="156"/>
    </row>
    <row r="218" spans="1:16" s="111" customFormat="1" ht="13.5" customHeight="1">
      <c r="A218" s="525"/>
      <c r="B218" s="526"/>
      <c r="C218" s="690" t="s">
        <v>285</v>
      </c>
      <c r="D218" s="691"/>
      <c r="E218" s="692"/>
      <c r="F218" s="693"/>
      <c r="G218" s="694"/>
      <c r="H218" s="694"/>
      <c r="I218" s="372" t="s">
        <v>98</v>
      </c>
      <c r="J218" s="329"/>
      <c r="K218" s="179" t="s">
        <v>333</v>
      </c>
      <c r="L218" s="127">
        <f t="shared" si="32"/>
        <v>0</v>
      </c>
      <c r="M218" s="164" t="e">
        <f t="shared" si="36"/>
        <v>#VALUE!</v>
      </c>
      <c r="N218" s="239"/>
      <c r="O218" s="259"/>
      <c r="P218" s="156"/>
    </row>
    <row r="219" spans="1:16" s="111" customFormat="1" ht="13.5" customHeight="1">
      <c r="A219" s="525"/>
      <c r="B219" s="526"/>
      <c r="C219" s="690" t="s">
        <v>276</v>
      </c>
      <c r="D219" s="691"/>
      <c r="E219" s="692"/>
      <c r="F219" s="693"/>
      <c r="G219" s="694"/>
      <c r="H219" s="694"/>
      <c r="I219" s="372" t="s">
        <v>98</v>
      </c>
      <c r="J219" s="329"/>
      <c r="K219" s="179" t="s">
        <v>333</v>
      </c>
      <c r="L219" s="127">
        <f t="shared" si="32"/>
        <v>0</v>
      </c>
      <c r="M219" s="164" t="e">
        <f t="shared" si="36"/>
        <v>#VALUE!</v>
      </c>
      <c r="N219" s="239"/>
      <c r="O219" s="259"/>
      <c r="P219" s="156"/>
    </row>
    <row r="220" spans="1:16" s="111" customFormat="1" ht="13.5" customHeight="1">
      <c r="A220" s="525"/>
      <c r="B220" s="526"/>
      <c r="C220" s="690" t="s">
        <v>275</v>
      </c>
      <c r="D220" s="691"/>
      <c r="E220" s="692"/>
      <c r="F220" s="693"/>
      <c r="G220" s="694"/>
      <c r="H220" s="694"/>
      <c r="I220" s="372" t="s">
        <v>98</v>
      </c>
      <c r="J220" s="329"/>
      <c r="K220" s="179" t="s">
        <v>333</v>
      </c>
      <c r="L220" s="127">
        <f t="shared" ref="L220:L244" si="37">F220*J220</f>
        <v>0</v>
      </c>
      <c r="M220" s="164" t="e">
        <f t="shared" si="36"/>
        <v>#VALUE!</v>
      </c>
      <c r="N220" s="239"/>
      <c r="O220" s="259"/>
      <c r="P220" s="156"/>
    </row>
    <row r="221" spans="1:16" s="111" customFormat="1" ht="13.5" customHeight="1">
      <c r="A221" s="525"/>
      <c r="B221" s="526"/>
      <c r="C221" s="690" t="s">
        <v>274</v>
      </c>
      <c r="D221" s="691"/>
      <c r="E221" s="692"/>
      <c r="F221" s="693"/>
      <c r="G221" s="694"/>
      <c r="H221" s="694"/>
      <c r="I221" s="372" t="s">
        <v>98</v>
      </c>
      <c r="J221" s="329"/>
      <c r="K221" s="179" t="s">
        <v>333</v>
      </c>
      <c r="L221" s="127">
        <f t="shared" si="37"/>
        <v>0</v>
      </c>
      <c r="M221" s="164" t="e">
        <f t="shared" si="36"/>
        <v>#VALUE!</v>
      </c>
      <c r="N221" s="239"/>
      <c r="O221" s="259"/>
      <c r="P221" s="156"/>
    </row>
    <row r="222" spans="1:16" s="111" customFormat="1" ht="13.5" customHeight="1">
      <c r="A222" s="525"/>
      <c r="B222" s="526"/>
      <c r="C222" s="690" t="s">
        <v>284</v>
      </c>
      <c r="D222" s="691"/>
      <c r="E222" s="692"/>
      <c r="F222" s="693"/>
      <c r="G222" s="694"/>
      <c r="H222" s="694"/>
      <c r="I222" s="372" t="s">
        <v>98</v>
      </c>
      <c r="J222" s="329"/>
      <c r="K222" s="179" t="s">
        <v>333</v>
      </c>
      <c r="L222" s="127">
        <f t="shared" si="37"/>
        <v>0</v>
      </c>
      <c r="M222" s="164" t="e">
        <f t="shared" si="36"/>
        <v>#VALUE!</v>
      </c>
      <c r="N222" s="239"/>
      <c r="O222" s="259"/>
      <c r="P222" s="156"/>
    </row>
    <row r="223" spans="1:16" s="111" customFormat="1" ht="13.5" customHeight="1">
      <c r="A223" s="525"/>
      <c r="B223" s="526"/>
      <c r="C223" s="690" t="s">
        <v>283</v>
      </c>
      <c r="D223" s="691"/>
      <c r="E223" s="692"/>
      <c r="F223" s="693"/>
      <c r="G223" s="694"/>
      <c r="H223" s="694"/>
      <c r="I223" s="372" t="s">
        <v>98</v>
      </c>
      <c r="J223" s="329"/>
      <c r="K223" s="179" t="s">
        <v>333</v>
      </c>
      <c r="L223" s="127">
        <f t="shared" si="37"/>
        <v>0</v>
      </c>
      <c r="M223" s="164" t="e">
        <f t="shared" si="36"/>
        <v>#VALUE!</v>
      </c>
      <c r="N223" s="239"/>
      <c r="O223" s="259"/>
      <c r="P223" s="156"/>
    </row>
    <row r="224" spans="1:16" s="111" customFormat="1" ht="13.5" customHeight="1">
      <c r="A224" s="525"/>
      <c r="B224" s="526"/>
      <c r="C224" s="690" t="s">
        <v>277</v>
      </c>
      <c r="D224" s="691"/>
      <c r="E224" s="692"/>
      <c r="F224" s="693"/>
      <c r="G224" s="694"/>
      <c r="H224" s="694"/>
      <c r="I224" s="372" t="s">
        <v>98</v>
      </c>
      <c r="J224" s="329"/>
      <c r="K224" s="179" t="s">
        <v>333</v>
      </c>
      <c r="L224" s="127">
        <f t="shared" si="37"/>
        <v>0</v>
      </c>
      <c r="M224" s="164" t="e">
        <f t="shared" si="36"/>
        <v>#VALUE!</v>
      </c>
      <c r="N224" s="239"/>
      <c r="O224" s="259"/>
      <c r="P224" s="156"/>
    </row>
    <row r="225" spans="1:16" s="111" customFormat="1" ht="13.5" customHeight="1">
      <c r="A225" s="525"/>
      <c r="B225" s="526"/>
      <c r="C225" s="690" t="s">
        <v>272</v>
      </c>
      <c r="D225" s="691"/>
      <c r="E225" s="692"/>
      <c r="F225" s="693"/>
      <c r="G225" s="694"/>
      <c r="H225" s="694"/>
      <c r="I225" s="372" t="s">
        <v>98</v>
      </c>
      <c r="J225" s="329"/>
      <c r="K225" s="179" t="s">
        <v>333</v>
      </c>
      <c r="L225" s="127">
        <f t="shared" si="37"/>
        <v>0</v>
      </c>
      <c r="M225" s="164" t="e">
        <f t="shared" si="36"/>
        <v>#VALUE!</v>
      </c>
      <c r="N225" s="239"/>
      <c r="O225" s="259"/>
      <c r="P225" s="156"/>
    </row>
    <row r="226" spans="1:16" s="111" customFormat="1" ht="13.5" customHeight="1">
      <c r="A226" s="525"/>
      <c r="B226" s="526"/>
      <c r="C226" s="690" t="s">
        <v>290</v>
      </c>
      <c r="D226" s="691"/>
      <c r="E226" s="692"/>
      <c r="F226" s="693"/>
      <c r="G226" s="694"/>
      <c r="H226" s="694"/>
      <c r="I226" s="372" t="s">
        <v>98</v>
      </c>
      <c r="J226" s="329"/>
      <c r="K226" s="179" t="s">
        <v>333</v>
      </c>
      <c r="L226" s="127">
        <f t="shared" si="37"/>
        <v>0</v>
      </c>
      <c r="M226" s="164" t="e">
        <f t="shared" si="36"/>
        <v>#VALUE!</v>
      </c>
      <c r="N226" s="239"/>
      <c r="O226" s="259"/>
      <c r="P226" s="156"/>
    </row>
    <row r="227" spans="1:16" s="111" customFormat="1" ht="13.5" customHeight="1">
      <c r="A227" s="525"/>
      <c r="B227" s="526"/>
      <c r="C227" s="690" t="s">
        <v>10</v>
      </c>
      <c r="D227" s="691"/>
      <c r="E227" s="692"/>
      <c r="F227" s="693"/>
      <c r="G227" s="694"/>
      <c r="H227" s="694"/>
      <c r="I227" s="372" t="s">
        <v>98</v>
      </c>
      <c r="J227" s="329"/>
      <c r="K227" s="179" t="s">
        <v>333</v>
      </c>
      <c r="L227" s="127">
        <f t="shared" si="37"/>
        <v>0</v>
      </c>
      <c r="M227" s="164" t="e">
        <f t="shared" si="36"/>
        <v>#VALUE!</v>
      </c>
      <c r="N227" s="239"/>
      <c r="O227" s="259"/>
      <c r="P227" s="156"/>
    </row>
    <row r="228" spans="1:16" s="111" customFormat="1" ht="13.5" customHeight="1">
      <c r="A228" s="525"/>
      <c r="B228" s="526"/>
      <c r="C228" s="690" t="s">
        <v>270</v>
      </c>
      <c r="D228" s="691"/>
      <c r="E228" s="692"/>
      <c r="F228" s="693"/>
      <c r="G228" s="694"/>
      <c r="H228" s="694"/>
      <c r="I228" s="372" t="s">
        <v>98</v>
      </c>
      <c r="J228" s="329"/>
      <c r="K228" s="179" t="s">
        <v>333</v>
      </c>
      <c r="L228" s="127">
        <f t="shared" si="37"/>
        <v>0</v>
      </c>
      <c r="M228" s="164" t="e">
        <f t="shared" si="36"/>
        <v>#VALUE!</v>
      </c>
      <c r="N228" s="239"/>
      <c r="O228" s="259"/>
      <c r="P228" s="156"/>
    </row>
    <row r="229" spans="1:16" s="111" customFormat="1" ht="13.5" customHeight="1">
      <c r="A229" s="525"/>
      <c r="B229" s="526"/>
      <c r="C229" s="690" t="s">
        <v>9</v>
      </c>
      <c r="D229" s="691"/>
      <c r="E229" s="692"/>
      <c r="F229" s="693"/>
      <c r="G229" s="694"/>
      <c r="H229" s="694"/>
      <c r="I229" s="372" t="s">
        <v>98</v>
      </c>
      <c r="J229" s="329"/>
      <c r="K229" s="179" t="s">
        <v>333</v>
      </c>
      <c r="L229" s="127">
        <f t="shared" si="37"/>
        <v>0</v>
      </c>
      <c r="M229" s="164" t="e">
        <f t="shared" si="36"/>
        <v>#VALUE!</v>
      </c>
      <c r="N229" s="239"/>
      <c r="O229" s="259"/>
      <c r="P229" s="156"/>
    </row>
    <row r="230" spans="1:16" s="111" customFormat="1" ht="13.5" customHeight="1">
      <c r="A230" s="525"/>
      <c r="B230" s="526"/>
      <c r="C230" s="690" t="s">
        <v>271</v>
      </c>
      <c r="D230" s="691"/>
      <c r="E230" s="692"/>
      <c r="F230" s="693"/>
      <c r="G230" s="694"/>
      <c r="H230" s="694"/>
      <c r="I230" s="372" t="s">
        <v>98</v>
      </c>
      <c r="J230" s="329"/>
      <c r="K230" s="179" t="s">
        <v>333</v>
      </c>
      <c r="L230" s="127">
        <f t="shared" si="37"/>
        <v>0</v>
      </c>
      <c r="M230" s="164" t="e">
        <f t="shared" si="36"/>
        <v>#VALUE!</v>
      </c>
      <c r="N230" s="239"/>
      <c r="O230" s="259"/>
      <c r="P230" s="156"/>
    </row>
    <row r="231" spans="1:16" s="111" customFormat="1" ht="13.5" customHeight="1">
      <c r="A231" s="525"/>
      <c r="B231" s="526"/>
      <c r="C231" s="690" t="s">
        <v>269</v>
      </c>
      <c r="D231" s="691"/>
      <c r="E231" s="692"/>
      <c r="F231" s="693"/>
      <c r="G231" s="694"/>
      <c r="H231" s="694"/>
      <c r="I231" s="372" t="s">
        <v>98</v>
      </c>
      <c r="J231" s="329"/>
      <c r="K231" s="179" t="s">
        <v>333</v>
      </c>
      <c r="L231" s="127">
        <f t="shared" si="37"/>
        <v>0</v>
      </c>
      <c r="M231" s="164" t="e">
        <f t="shared" si="36"/>
        <v>#VALUE!</v>
      </c>
      <c r="N231" s="239"/>
      <c r="O231" s="259"/>
      <c r="P231" s="156"/>
    </row>
    <row r="232" spans="1:16" s="111" customFormat="1" ht="13.5" customHeight="1">
      <c r="A232" s="525"/>
      <c r="B232" s="526"/>
      <c r="C232" s="690" t="s">
        <v>268</v>
      </c>
      <c r="D232" s="691"/>
      <c r="E232" s="692"/>
      <c r="F232" s="693"/>
      <c r="G232" s="694"/>
      <c r="H232" s="694"/>
      <c r="I232" s="372" t="s">
        <v>98</v>
      </c>
      <c r="J232" s="329"/>
      <c r="K232" s="179" t="s">
        <v>333</v>
      </c>
      <c r="L232" s="127">
        <f t="shared" si="37"/>
        <v>0</v>
      </c>
      <c r="M232" s="164" t="e">
        <f t="shared" si="36"/>
        <v>#VALUE!</v>
      </c>
      <c r="N232" s="239"/>
      <c r="O232" s="259"/>
      <c r="P232" s="156"/>
    </row>
    <row r="233" spans="1:16" s="111" customFormat="1" ht="13.5" customHeight="1">
      <c r="A233" s="525"/>
      <c r="B233" s="526"/>
      <c r="C233" s="690" t="s">
        <v>267</v>
      </c>
      <c r="D233" s="691"/>
      <c r="E233" s="692"/>
      <c r="F233" s="693"/>
      <c r="G233" s="694"/>
      <c r="H233" s="694"/>
      <c r="I233" s="372" t="s">
        <v>98</v>
      </c>
      <c r="J233" s="329"/>
      <c r="K233" s="179" t="s">
        <v>333</v>
      </c>
      <c r="L233" s="127">
        <f t="shared" si="37"/>
        <v>0</v>
      </c>
      <c r="M233" s="164" t="e">
        <f t="shared" si="36"/>
        <v>#VALUE!</v>
      </c>
      <c r="N233" s="239"/>
      <c r="O233" s="259"/>
      <c r="P233" s="156"/>
    </row>
    <row r="234" spans="1:16" s="111" customFormat="1" ht="13.5" customHeight="1">
      <c r="A234" s="525"/>
      <c r="B234" s="526"/>
      <c r="C234" s="552" t="s">
        <v>293</v>
      </c>
      <c r="D234" s="580"/>
      <c r="E234" s="553"/>
      <c r="F234" s="693"/>
      <c r="G234" s="694"/>
      <c r="H234" s="694"/>
      <c r="I234" s="372" t="s">
        <v>98</v>
      </c>
      <c r="J234" s="329"/>
      <c r="K234" s="179" t="s">
        <v>333</v>
      </c>
      <c r="L234" s="127">
        <f t="shared" si="37"/>
        <v>0</v>
      </c>
      <c r="M234" s="164" t="e">
        <f t="shared" si="36"/>
        <v>#VALUE!</v>
      </c>
      <c r="N234" s="239"/>
      <c r="O234" s="259"/>
      <c r="P234" s="156"/>
    </row>
    <row r="235" spans="1:16" s="111" customFormat="1" ht="13.5" customHeight="1">
      <c r="A235" s="525"/>
      <c r="B235" s="526"/>
      <c r="C235" s="552" t="s">
        <v>291</v>
      </c>
      <c r="D235" s="580"/>
      <c r="E235" s="553"/>
      <c r="F235" s="693"/>
      <c r="G235" s="694"/>
      <c r="H235" s="694"/>
      <c r="I235" s="372" t="s">
        <v>98</v>
      </c>
      <c r="J235" s="329"/>
      <c r="K235" s="179" t="s">
        <v>333</v>
      </c>
      <c r="L235" s="127">
        <f t="shared" si="37"/>
        <v>0</v>
      </c>
      <c r="M235" s="164" t="e">
        <f t="shared" si="36"/>
        <v>#VALUE!</v>
      </c>
      <c r="N235" s="239"/>
      <c r="O235" s="259"/>
      <c r="P235" s="156"/>
    </row>
    <row r="236" spans="1:16" s="111" customFormat="1" ht="13.5" customHeight="1">
      <c r="A236" s="525"/>
      <c r="B236" s="526"/>
      <c r="C236" s="552" t="s">
        <v>288</v>
      </c>
      <c r="D236" s="580"/>
      <c r="E236" s="553"/>
      <c r="F236" s="693"/>
      <c r="G236" s="694"/>
      <c r="H236" s="694"/>
      <c r="I236" s="372" t="s">
        <v>98</v>
      </c>
      <c r="J236" s="329"/>
      <c r="K236" s="179" t="s">
        <v>333</v>
      </c>
      <c r="L236" s="127">
        <f t="shared" si="37"/>
        <v>0</v>
      </c>
      <c r="M236" s="164" t="e">
        <f t="shared" si="36"/>
        <v>#VALUE!</v>
      </c>
      <c r="N236" s="239"/>
      <c r="O236" s="259"/>
      <c r="P236" s="156"/>
    </row>
    <row r="237" spans="1:16" s="111" customFormat="1" ht="13.5" customHeight="1">
      <c r="A237" s="525"/>
      <c r="B237" s="526"/>
      <c r="C237" s="573" t="s">
        <v>292</v>
      </c>
      <c r="D237" s="573"/>
      <c r="E237" s="573"/>
      <c r="F237" s="752"/>
      <c r="G237" s="752"/>
      <c r="H237" s="653"/>
      <c r="I237" s="372" t="s">
        <v>98</v>
      </c>
      <c r="J237" s="329"/>
      <c r="K237" s="179" t="s">
        <v>333</v>
      </c>
      <c r="L237" s="127">
        <f t="shared" si="37"/>
        <v>0</v>
      </c>
      <c r="M237" s="164" t="e">
        <f t="shared" si="36"/>
        <v>#VALUE!</v>
      </c>
      <c r="N237" s="239"/>
      <c r="O237" s="259"/>
      <c r="P237" s="156"/>
    </row>
    <row r="238" spans="1:16" s="111" customFormat="1" ht="13.5" customHeight="1">
      <c r="A238" s="525"/>
      <c r="B238" s="526"/>
      <c r="C238" s="552" t="s">
        <v>289</v>
      </c>
      <c r="D238" s="580"/>
      <c r="E238" s="553"/>
      <c r="F238" s="695"/>
      <c r="G238" s="695"/>
      <c r="H238" s="693"/>
      <c r="I238" s="372" t="s">
        <v>98</v>
      </c>
      <c r="J238" s="329"/>
      <c r="K238" s="179" t="s">
        <v>333</v>
      </c>
      <c r="L238" s="127">
        <f t="shared" si="37"/>
        <v>0</v>
      </c>
      <c r="M238" s="164" t="e">
        <f t="shared" si="36"/>
        <v>#VALUE!</v>
      </c>
      <c r="N238" s="239"/>
      <c r="O238" s="259"/>
      <c r="P238" s="156"/>
    </row>
    <row r="239" spans="1:16" s="111" customFormat="1" ht="13.5" customHeight="1">
      <c r="A239" s="525"/>
      <c r="B239" s="526"/>
      <c r="C239" s="552" t="s">
        <v>287</v>
      </c>
      <c r="D239" s="580"/>
      <c r="E239" s="553"/>
      <c r="F239" s="695"/>
      <c r="G239" s="695"/>
      <c r="H239" s="693"/>
      <c r="I239" s="372" t="s">
        <v>98</v>
      </c>
      <c r="J239" s="329"/>
      <c r="K239" s="179" t="s">
        <v>333</v>
      </c>
      <c r="L239" s="127">
        <f t="shared" si="37"/>
        <v>0</v>
      </c>
      <c r="M239" s="164" t="e">
        <f t="shared" si="36"/>
        <v>#VALUE!</v>
      </c>
      <c r="N239" s="239"/>
      <c r="O239" s="259"/>
      <c r="P239" s="156"/>
    </row>
    <row r="240" spans="1:16" s="111" customFormat="1" ht="13.5" customHeight="1">
      <c r="A240" s="525"/>
      <c r="B240" s="526"/>
      <c r="C240" s="552" t="s">
        <v>273</v>
      </c>
      <c r="D240" s="580"/>
      <c r="E240" s="553"/>
      <c r="F240" s="696"/>
      <c r="G240" s="696"/>
      <c r="H240" s="593"/>
      <c r="I240" s="372" t="s">
        <v>98</v>
      </c>
      <c r="J240" s="329"/>
      <c r="K240" s="179" t="s">
        <v>333</v>
      </c>
      <c r="L240" s="127">
        <f t="shared" si="37"/>
        <v>0</v>
      </c>
      <c r="M240" s="164" t="e">
        <f t="shared" si="36"/>
        <v>#VALUE!</v>
      </c>
      <c r="N240" s="239"/>
      <c r="O240" s="259"/>
      <c r="P240" s="156"/>
    </row>
    <row r="241" spans="1:16" s="111" customFormat="1" ht="13.5" customHeight="1">
      <c r="A241" s="525"/>
      <c r="B241" s="526"/>
      <c r="C241" s="697"/>
      <c r="D241" s="698"/>
      <c r="E241" s="699"/>
      <c r="F241" s="653"/>
      <c r="G241" s="654"/>
      <c r="H241" s="654"/>
      <c r="I241" s="372" t="s">
        <v>98</v>
      </c>
      <c r="J241" s="329"/>
      <c r="K241" s="179" t="s">
        <v>333</v>
      </c>
      <c r="L241" s="127">
        <f t="shared" si="37"/>
        <v>0</v>
      </c>
      <c r="M241" s="163" t="e">
        <f t="shared" si="36"/>
        <v>#VALUE!</v>
      </c>
      <c r="N241" s="415"/>
      <c r="O241" s="259"/>
      <c r="P241" s="156"/>
    </row>
    <row r="242" spans="1:16" s="111" customFormat="1" ht="13.5" customHeight="1">
      <c r="A242" s="525"/>
      <c r="B242" s="526"/>
      <c r="C242" s="697"/>
      <c r="D242" s="698"/>
      <c r="E242" s="699"/>
      <c r="F242" s="653"/>
      <c r="G242" s="654"/>
      <c r="H242" s="654"/>
      <c r="I242" s="372" t="s">
        <v>98</v>
      </c>
      <c r="J242" s="329"/>
      <c r="K242" s="179" t="s">
        <v>333</v>
      </c>
      <c r="L242" s="127">
        <f t="shared" si="37"/>
        <v>0</v>
      </c>
      <c r="M242" s="163" t="e">
        <f t="shared" si="36"/>
        <v>#VALUE!</v>
      </c>
      <c r="N242" s="415"/>
      <c r="O242" s="259"/>
      <c r="P242" s="156"/>
    </row>
    <row r="243" spans="1:16" s="111" customFormat="1" ht="13.5" customHeight="1">
      <c r="A243" s="525"/>
      <c r="B243" s="526"/>
      <c r="C243" s="697"/>
      <c r="D243" s="698"/>
      <c r="E243" s="699"/>
      <c r="F243" s="653"/>
      <c r="G243" s="654"/>
      <c r="H243" s="654"/>
      <c r="I243" s="372" t="s">
        <v>98</v>
      </c>
      <c r="J243" s="329"/>
      <c r="K243" s="179" t="s">
        <v>333</v>
      </c>
      <c r="L243" s="127">
        <f t="shared" si="37"/>
        <v>0</v>
      </c>
      <c r="M243" s="163" t="e">
        <f t="shared" si="36"/>
        <v>#VALUE!</v>
      </c>
      <c r="N243" s="415"/>
      <c r="O243" s="259"/>
      <c r="P243" s="156"/>
    </row>
    <row r="244" spans="1:16" s="111" customFormat="1" ht="13.5" customHeight="1">
      <c r="A244" s="527"/>
      <c r="B244" s="528"/>
      <c r="C244" s="545"/>
      <c r="D244" s="546"/>
      <c r="E244" s="547"/>
      <c r="F244" s="548"/>
      <c r="G244" s="549"/>
      <c r="H244" s="549"/>
      <c r="I244" s="373" t="s">
        <v>98</v>
      </c>
      <c r="J244" s="330"/>
      <c r="K244" s="179" t="s">
        <v>333</v>
      </c>
      <c r="L244" s="339">
        <f t="shared" si="37"/>
        <v>0</v>
      </c>
      <c r="M244" s="163" t="e">
        <f>F244*K244</f>
        <v>#VALUE!</v>
      </c>
      <c r="N244" s="239"/>
      <c r="O244" s="259"/>
      <c r="P244" s="156"/>
    </row>
    <row r="245" spans="1:16" s="111" customFormat="1" ht="13.5" customHeight="1">
      <c r="A245" s="543"/>
      <c r="B245" s="544"/>
      <c r="C245" s="540" t="s">
        <v>294</v>
      </c>
      <c r="D245" s="541"/>
      <c r="E245" s="541"/>
      <c r="F245" s="541"/>
      <c r="G245" s="541"/>
      <c r="H245" s="541"/>
      <c r="I245" s="541"/>
      <c r="J245" s="541"/>
      <c r="K245" s="542"/>
      <c r="L245" s="233">
        <f>SUM(L212:L244)</f>
        <v>0</v>
      </c>
      <c r="M245" s="184" t="e">
        <f>SUM(M212:M240)</f>
        <v>#VALUE!</v>
      </c>
      <c r="N245" s="233">
        <f>SUM(N212:N244)</f>
        <v>0</v>
      </c>
      <c r="O245" s="259"/>
      <c r="P245" s="156"/>
    </row>
    <row r="246" spans="1:16" s="2" customFormat="1" ht="3" customHeight="1">
      <c r="A246" s="134"/>
      <c r="B246" s="134"/>
      <c r="C246" s="134"/>
      <c r="D246" s="134"/>
      <c r="E246" s="149"/>
      <c r="F246" s="149"/>
      <c r="G246" s="149"/>
      <c r="H246" s="150"/>
      <c r="I246" s="150"/>
      <c r="J246" s="150"/>
      <c r="K246" s="150"/>
      <c r="L246" s="141"/>
      <c r="M246" s="151"/>
      <c r="N246" s="141"/>
      <c r="O246" s="260"/>
      <c r="P246" s="3"/>
    </row>
    <row r="247" spans="1:16" s="111" customFormat="1" ht="13.5" customHeight="1">
      <c r="A247" s="523" t="s">
        <v>540</v>
      </c>
      <c r="B247" s="524"/>
      <c r="C247" s="581" t="s">
        <v>311</v>
      </c>
      <c r="D247" s="581"/>
      <c r="E247" s="581"/>
      <c r="F247" s="684"/>
      <c r="G247" s="685"/>
      <c r="H247" s="686"/>
      <c r="I247" s="371" t="s">
        <v>98</v>
      </c>
      <c r="J247" s="328"/>
      <c r="K247" s="181" t="s">
        <v>333</v>
      </c>
      <c r="L247" s="335">
        <f t="shared" ref="L247:L270" si="38">F247*J247</f>
        <v>0</v>
      </c>
      <c r="M247" s="422" t="e">
        <f t="shared" ref="M247:M261" si="39">F247*I247*J247</f>
        <v>#VALUE!</v>
      </c>
      <c r="N247" s="414"/>
      <c r="O247" s="259"/>
      <c r="P247" s="156"/>
    </row>
    <row r="248" spans="1:16" s="111" customFormat="1" ht="13.5" customHeight="1">
      <c r="A248" s="525"/>
      <c r="B248" s="526"/>
      <c r="C248" s="552" t="s">
        <v>298</v>
      </c>
      <c r="D248" s="580"/>
      <c r="E248" s="553"/>
      <c r="F248" s="687"/>
      <c r="G248" s="688"/>
      <c r="H248" s="689"/>
      <c r="I248" s="372" t="s">
        <v>98</v>
      </c>
      <c r="J248" s="370"/>
      <c r="K248" s="179" t="s">
        <v>332</v>
      </c>
      <c r="L248" s="127">
        <f t="shared" si="38"/>
        <v>0</v>
      </c>
      <c r="M248" s="422" t="e">
        <f t="shared" si="39"/>
        <v>#VALUE!</v>
      </c>
      <c r="N248" s="417"/>
      <c r="O248" s="259"/>
      <c r="P248" s="156"/>
    </row>
    <row r="249" spans="1:16" s="111" customFormat="1" ht="13.5" customHeight="1">
      <c r="A249" s="525"/>
      <c r="B249" s="526"/>
      <c r="C249" s="573" t="s">
        <v>297</v>
      </c>
      <c r="D249" s="573"/>
      <c r="E249" s="573"/>
      <c r="F249" s="653"/>
      <c r="G249" s="654"/>
      <c r="H249" s="655"/>
      <c r="I249" s="372" t="s">
        <v>98</v>
      </c>
      <c r="J249" s="329"/>
      <c r="K249" s="179" t="s">
        <v>332</v>
      </c>
      <c r="L249" s="127">
        <f t="shared" si="38"/>
        <v>0</v>
      </c>
      <c r="M249" s="422" t="e">
        <f t="shared" si="39"/>
        <v>#VALUE!</v>
      </c>
      <c r="N249" s="415"/>
      <c r="O249" s="259"/>
      <c r="P249" s="156"/>
    </row>
    <row r="250" spans="1:16" s="111" customFormat="1" ht="13.5" customHeight="1">
      <c r="A250" s="525"/>
      <c r="B250" s="526"/>
      <c r="C250" s="552" t="s">
        <v>309</v>
      </c>
      <c r="D250" s="580"/>
      <c r="E250" s="553"/>
      <c r="F250" s="653"/>
      <c r="G250" s="654"/>
      <c r="H250" s="655"/>
      <c r="I250" s="372" t="s">
        <v>98</v>
      </c>
      <c r="J250" s="329"/>
      <c r="K250" s="179" t="s">
        <v>334</v>
      </c>
      <c r="L250" s="127">
        <f t="shared" si="38"/>
        <v>0</v>
      </c>
      <c r="M250" s="422" t="e">
        <f t="shared" si="39"/>
        <v>#VALUE!</v>
      </c>
      <c r="N250" s="415"/>
      <c r="O250" s="259"/>
      <c r="P250" s="156"/>
    </row>
    <row r="251" spans="1:16" s="111" customFormat="1" ht="13.5" customHeight="1">
      <c r="A251" s="525"/>
      <c r="B251" s="526"/>
      <c r="C251" s="552" t="s">
        <v>302</v>
      </c>
      <c r="D251" s="580"/>
      <c r="E251" s="553"/>
      <c r="F251" s="653"/>
      <c r="G251" s="654"/>
      <c r="H251" s="655"/>
      <c r="I251" s="372" t="s">
        <v>98</v>
      </c>
      <c r="J251" s="329"/>
      <c r="K251" s="179" t="s">
        <v>331</v>
      </c>
      <c r="L251" s="127">
        <f t="shared" si="38"/>
        <v>0</v>
      </c>
      <c r="M251" s="422" t="e">
        <f t="shared" si="39"/>
        <v>#VALUE!</v>
      </c>
      <c r="N251" s="415"/>
      <c r="O251" s="259"/>
      <c r="P251" s="156"/>
    </row>
    <row r="252" spans="1:16" s="111" customFormat="1" ht="13.5" customHeight="1">
      <c r="A252" s="525"/>
      <c r="B252" s="526"/>
      <c r="C252" s="552" t="s">
        <v>305</v>
      </c>
      <c r="D252" s="580"/>
      <c r="E252" s="553"/>
      <c r="F252" s="653"/>
      <c r="G252" s="654"/>
      <c r="H252" s="655"/>
      <c r="I252" s="372" t="s">
        <v>98</v>
      </c>
      <c r="J252" s="329"/>
      <c r="K252" s="179" t="s">
        <v>334</v>
      </c>
      <c r="L252" s="127">
        <f t="shared" si="38"/>
        <v>0</v>
      </c>
      <c r="M252" s="422" t="e">
        <f t="shared" si="39"/>
        <v>#VALUE!</v>
      </c>
      <c r="N252" s="415"/>
      <c r="O252" s="259"/>
      <c r="P252" s="156"/>
    </row>
    <row r="253" spans="1:16" s="111" customFormat="1" ht="13.5" customHeight="1">
      <c r="A253" s="525"/>
      <c r="B253" s="526"/>
      <c r="C253" s="552" t="s">
        <v>69</v>
      </c>
      <c r="D253" s="580"/>
      <c r="E253" s="553"/>
      <c r="F253" s="653"/>
      <c r="G253" s="654"/>
      <c r="H253" s="655"/>
      <c r="I253" s="372" t="s">
        <v>98</v>
      </c>
      <c r="J253" s="329"/>
      <c r="K253" s="179" t="s">
        <v>334</v>
      </c>
      <c r="L253" s="127">
        <f t="shared" si="38"/>
        <v>0</v>
      </c>
      <c r="M253" s="422" t="e">
        <f t="shared" si="39"/>
        <v>#VALUE!</v>
      </c>
      <c r="N253" s="415"/>
      <c r="O253" s="259"/>
      <c r="P253" s="156"/>
    </row>
    <row r="254" spans="1:16" s="111" customFormat="1" ht="13.5" customHeight="1">
      <c r="A254" s="525"/>
      <c r="B254" s="526"/>
      <c r="C254" s="552" t="s">
        <v>307</v>
      </c>
      <c r="D254" s="580"/>
      <c r="E254" s="553"/>
      <c r="F254" s="653"/>
      <c r="G254" s="654"/>
      <c r="H254" s="655"/>
      <c r="I254" s="372" t="s">
        <v>98</v>
      </c>
      <c r="J254" s="329"/>
      <c r="K254" s="179" t="s">
        <v>333</v>
      </c>
      <c r="L254" s="127">
        <f t="shared" si="38"/>
        <v>0</v>
      </c>
      <c r="M254" s="422" t="e">
        <f t="shared" si="39"/>
        <v>#VALUE!</v>
      </c>
      <c r="N254" s="415"/>
      <c r="O254" s="259"/>
      <c r="P254" s="156"/>
    </row>
    <row r="255" spans="1:16" s="111" customFormat="1" ht="13.5" customHeight="1">
      <c r="A255" s="525"/>
      <c r="B255" s="526"/>
      <c r="C255" s="552" t="s">
        <v>312</v>
      </c>
      <c r="D255" s="580"/>
      <c r="E255" s="553"/>
      <c r="F255" s="653"/>
      <c r="G255" s="654"/>
      <c r="H255" s="655"/>
      <c r="I255" s="372" t="s">
        <v>98</v>
      </c>
      <c r="J255" s="329"/>
      <c r="K255" s="179" t="s">
        <v>333</v>
      </c>
      <c r="L255" s="127">
        <f t="shared" si="38"/>
        <v>0</v>
      </c>
      <c r="M255" s="422" t="e">
        <f t="shared" si="39"/>
        <v>#VALUE!</v>
      </c>
      <c r="N255" s="415"/>
      <c r="O255" s="259"/>
      <c r="P255" s="156"/>
    </row>
    <row r="256" spans="1:16" s="111" customFormat="1" ht="13.5" customHeight="1">
      <c r="A256" s="525"/>
      <c r="B256" s="526"/>
      <c r="C256" s="552" t="s">
        <v>301</v>
      </c>
      <c r="D256" s="580"/>
      <c r="E256" s="553"/>
      <c r="F256" s="653"/>
      <c r="G256" s="654"/>
      <c r="H256" s="655"/>
      <c r="I256" s="372" t="s">
        <v>98</v>
      </c>
      <c r="J256" s="329"/>
      <c r="K256" s="179" t="s">
        <v>333</v>
      </c>
      <c r="L256" s="127">
        <f t="shared" si="38"/>
        <v>0</v>
      </c>
      <c r="M256" s="422" t="e">
        <f t="shared" si="39"/>
        <v>#VALUE!</v>
      </c>
      <c r="N256" s="415"/>
      <c r="O256" s="259"/>
      <c r="P256" s="156"/>
    </row>
    <row r="257" spans="1:16" s="111" customFormat="1" ht="13.5" customHeight="1">
      <c r="A257" s="525"/>
      <c r="B257" s="526"/>
      <c r="C257" s="552" t="s">
        <v>317</v>
      </c>
      <c r="D257" s="580"/>
      <c r="E257" s="553"/>
      <c r="F257" s="653"/>
      <c r="G257" s="654"/>
      <c r="H257" s="655"/>
      <c r="I257" s="372" t="s">
        <v>98</v>
      </c>
      <c r="J257" s="329"/>
      <c r="K257" s="179" t="s">
        <v>333</v>
      </c>
      <c r="L257" s="127">
        <f t="shared" si="38"/>
        <v>0</v>
      </c>
      <c r="M257" s="422" t="e">
        <f t="shared" si="39"/>
        <v>#VALUE!</v>
      </c>
      <c r="N257" s="415"/>
      <c r="O257" s="259"/>
      <c r="P257" s="156"/>
    </row>
    <row r="258" spans="1:16" s="111" customFormat="1" ht="13.5" customHeight="1">
      <c r="A258" s="525"/>
      <c r="B258" s="526"/>
      <c r="C258" s="552" t="s">
        <v>303</v>
      </c>
      <c r="D258" s="580"/>
      <c r="E258" s="553"/>
      <c r="F258" s="653"/>
      <c r="G258" s="654"/>
      <c r="H258" s="655"/>
      <c r="I258" s="372" t="s">
        <v>98</v>
      </c>
      <c r="J258" s="329"/>
      <c r="K258" s="187" t="s">
        <v>334</v>
      </c>
      <c r="L258" s="127">
        <f t="shared" si="38"/>
        <v>0</v>
      </c>
      <c r="M258" s="166" t="e">
        <f t="shared" si="39"/>
        <v>#VALUE!</v>
      </c>
      <c r="N258" s="415"/>
      <c r="O258" s="259"/>
      <c r="P258" s="156"/>
    </row>
    <row r="259" spans="1:16" s="111" customFormat="1" ht="13.5" customHeight="1">
      <c r="A259" s="525"/>
      <c r="B259" s="526"/>
      <c r="C259" s="552" t="s">
        <v>304</v>
      </c>
      <c r="D259" s="580"/>
      <c r="E259" s="553"/>
      <c r="F259" s="653"/>
      <c r="G259" s="654"/>
      <c r="H259" s="655"/>
      <c r="I259" s="372" t="s">
        <v>98</v>
      </c>
      <c r="J259" s="329"/>
      <c r="K259" s="179" t="s">
        <v>334</v>
      </c>
      <c r="L259" s="127">
        <f t="shared" si="38"/>
        <v>0</v>
      </c>
      <c r="M259" s="422" t="e">
        <f t="shared" si="39"/>
        <v>#VALUE!</v>
      </c>
      <c r="N259" s="421"/>
      <c r="O259" s="259"/>
      <c r="P259" s="156"/>
    </row>
    <row r="260" spans="1:16" s="111" customFormat="1" ht="13.5" customHeight="1">
      <c r="A260" s="525"/>
      <c r="B260" s="526"/>
      <c r="C260" s="552" t="s">
        <v>308</v>
      </c>
      <c r="D260" s="580"/>
      <c r="E260" s="553"/>
      <c r="F260" s="653"/>
      <c r="G260" s="654"/>
      <c r="H260" s="655"/>
      <c r="I260" s="372" t="s">
        <v>98</v>
      </c>
      <c r="J260" s="329"/>
      <c r="K260" s="179" t="s">
        <v>334</v>
      </c>
      <c r="L260" s="127">
        <f t="shared" si="38"/>
        <v>0</v>
      </c>
      <c r="M260" s="422" t="e">
        <f t="shared" si="39"/>
        <v>#VALUE!</v>
      </c>
      <c r="N260" s="415"/>
      <c r="O260" s="259"/>
      <c r="P260" s="156"/>
    </row>
    <row r="261" spans="1:16" s="111" customFormat="1" ht="13.5" customHeight="1">
      <c r="A261" s="525"/>
      <c r="B261" s="526"/>
      <c r="C261" s="573" t="s">
        <v>316</v>
      </c>
      <c r="D261" s="573"/>
      <c r="E261" s="573"/>
      <c r="F261" s="656"/>
      <c r="G261" s="657"/>
      <c r="H261" s="658"/>
      <c r="I261" s="372" t="s">
        <v>98</v>
      </c>
      <c r="J261" s="329"/>
      <c r="K261" s="187" t="s">
        <v>333</v>
      </c>
      <c r="L261" s="127">
        <f t="shared" si="38"/>
        <v>0</v>
      </c>
      <c r="M261" s="422" t="e">
        <f t="shared" si="39"/>
        <v>#VALUE!</v>
      </c>
      <c r="N261" s="415"/>
      <c r="O261" s="259"/>
      <c r="P261" s="156"/>
    </row>
    <row r="262" spans="1:16" s="111" customFormat="1" ht="13.5" customHeight="1">
      <c r="A262" s="525"/>
      <c r="B262" s="526"/>
      <c r="C262" s="552" t="s">
        <v>306</v>
      </c>
      <c r="D262" s="580"/>
      <c r="E262" s="553"/>
      <c r="F262" s="653"/>
      <c r="G262" s="654"/>
      <c r="H262" s="655"/>
      <c r="I262" s="372" t="s">
        <v>98</v>
      </c>
      <c r="J262" s="329"/>
      <c r="K262" s="179" t="s">
        <v>333</v>
      </c>
      <c r="L262" s="127">
        <f t="shared" si="38"/>
        <v>0</v>
      </c>
      <c r="M262" s="422" t="e">
        <f>J262*I262*F262</f>
        <v>#VALUE!</v>
      </c>
      <c r="N262" s="415"/>
      <c r="O262" s="259"/>
      <c r="P262" s="156"/>
    </row>
    <row r="263" spans="1:16" s="157" customFormat="1" ht="13.5" customHeight="1">
      <c r="A263" s="525"/>
      <c r="B263" s="526"/>
      <c r="C263" s="552" t="s">
        <v>300</v>
      </c>
      <c r="D263" s="580"/>
      <c r="E263" s="553"/>
      <c r="F263" s="653"/>
      <c r="G263" s="654"/>
      <c r="H263" s="655"/>
      <c r="I263" s="372" t="s">
        <v>98</v>
      </c>
      <c r="J263" s="329"/>
      <c r="K263" s="179" t="s">
        <v>334</v>
      </c>
      <c r="L263" s="127">
        <f t="shared" si="38"/>
        <v>0</v>
      </c>
      <c r="M263" s="422" t="e">
        <f>F263*I263*J263</f>
        <v>#VALUE!</v>
      </c>
      <c r="N263" s="421"/>
      <c r="O263" s="261"/>
      <c r="P263" s="262"/>
    </row>
    <row r="264" spans="1:16" s="111" customFormat="1" ht="13.5" customHeight="1">
      <c r="A264" s="525"/>
      <c r="B264" s="526"/>
      <c r="C264" s="552" t="s">
        <v>315</v>
      </c>
      <c r="D264" s="580"/>
      <c r="E264" s="553"/>
      <c r="F264" s="653"/>
      <c r="G264" s="654"/>
      <c r="H264" s="655"/>
      <c r="I264" s="372" t="s">
        <v>98</v>
      </c>
      <c r="J264" s="329"/>
      <c r="K264" s="179" t="s">
        <v>334</v>
      </c>
      <c r="L264" s="127">
        <f t="shared" si="38"/>
        <v>0</v>
      </c>
      <c r="M264" s="422" t="e">
        <f t="shared" ref="M264:M269" si="40">J264*I264*F264</f>
        <v>#VALUE!</v>
      </c>
      <c r="N264" s="415"/>
      <c r="O264" s="259"/>
      <c r="P264" s="156"/>
    </row>
    <row r="265" spans="1:16" s="111" customFormat="1" ht="13.5" customHeight="1">
      <c r="A265" s="525"/>
      <c r="B265" s="526"/>
      <c r="C265" s="552" t="s">
        <v>310</v>
      </c>
      <c r="D265" s="580"/>
      <c r="E265" s="553"/>
      <c r="F265" s="653"/>
      <c r="G265" s="654"/>
      <c r="H265" s="655"/>
      <c r="I265" s="372" t="s">
        <v>98</v>
      </c>
      <c r="J265" s="329"/>
      <c r="K265" s="179" t="s">
        <v>333</v>
      </c>
      <c r="L265" s="127">
        <f t="shared" si="38"/>
        <v>0</v>
      </c>
      <c r="M265" s="422" t="e">
        <f t="shared" si="40"/>
        <v>#VALUE!</v>
      </c>
      <c r="N265" s="415"/>
      <c r="O265" s="259"/>
      <c r="P265" s="156"/>
    </row>
    <row r="266" spans="1:16" s="111" customFormat="1" ht="13.5" customHeight="1">
      <c r="A266" s="525"/>
      <c r="B266" s="526"/>
      <c r="C266" s="552" t="s">
        <v>299</v>
      </c>
      <c r="D266" s="580"/>
      <c r="E266" s="553"/>
      <c r="F266" s="653"/>
      <c r="G266" s="654"/>
      <c r="H266" s="655"/>
      <c r="I266" s="372" t="s">
        <v>98</v>
      </c>
      <c r="J266" s="329"/>
      <c r="K266" s="179" t="s">
        <v>334</v>
      </c>
      <c r="L266" s="127">
        <f t="shared" si="38"/>
        <v>0</v>
      </c>
      <c r="M266" s="422" t="e">
        <f t="shared" si="40"/>
        <v>#VALUE!</v>
      </c>
      <c r="N266" s="415"/>
      <c r="O266" s="259"/>
      <c r="P266" s="156"/>
    </row>
    <row r="267" spans="1:16" s="111" customFormat="1" ht="13.5" customHeight="1">
      <c r="A267" s="525"/>
      <c r="B267" s="526"/>
      <c r="C267" s="552" t="s">
        <v>11</v>
      </c>
      <c r="D267" s="580"/>
      <c r="E267" s="553"/>
      <c r="F267" s="653"/>
      <c r="G267" s="654"/>
      <c r="H267" s="655"/>
      <c r="I267" s="372" t="s">
        <v>98</v>
      </c>
      <c r="J267" s="329"/>
      <c r="K267" s="179" t="s">
        <v>332</v>
      </c>
      <c r="L267" s="127">
        <f t="shared" si="38"/>
        <v>0</v>
      </c>
      <c r="M267" s="422" t="e">
        <f t="shared" si="40"/>
        <v>#VALUE!</v>
      </c>
      <c r="N267" s="415"/>
      <c r="O267" s="259"/>
      <c r="P267" s="156"/>
    </row>
    <row r="268" spans="1:16" s="111" customFormat="1" ht="13.5" customHeight="1">
      <c r="A268" s="525"/>
      <c r="B268" s="526"/>
      <c r="C268" s="681" t="s">
        <v>313</v>
      </c>
      <c r="D268" s="682"/>
      <c r="E268" s="683"/>
      <c r="F268" s="650"/>
      <c r="G268" s="651"/>
      <c r="H268" s="652"/>
      <c r="I268" s="372" t="s">
        <v>98</v>
      </c>
      <c r="J268" s="370"/>
      <c r="K268" s="186" t="s">
        <v>334</v>
      </c>
      <c r="L268" s="127">
        <f t="shared" si="38"/>
        <v>0</v>
      </c>
      <c r="M268" s="163" t="e">
        <f t="shared" si="40"/>
        <v>#VALUE!</v>
      </c>
      <c r="N268" s="415"/>
      <c r="O268" s="259"/>
      <c r="P268" s="156"/>
    </row>
    <row r="269" spans="1:16" s="111" customFormat="1" ht="13.5" customHeight="1">
      <c r="A269" s="525"/>
      <c r="B269" s="526"/>
      <c r="C269" s="552" t="s">
        <v>318</v>
      </c>
      <c r="D269" s="580"/>
      <c r="E269" s="553"/>
      <c r="F269" s="653"/>
      <c r="G269" s="654"/>
      <c r="H269" s="655"/>
      <c r="I269" s="372" t="s">
        <v>98</v>
      </c>
      <c r="J269" s="329"/>
      <c r="K269" s="179" t="s">
        <v>334</v>
      </c>
      <c r="L269" s="127">
        <f t="shared" si="38"/>
        <v>0</v>
      </c>
      <c r="M269" s="422" t="e">
        <f t="shared" si="40"/>
        <v>#VALUE!</v>
      </c>
      <c r="N269" s="421"/>
      <c r="O269" s="259"/>
      <c r="P269" s="156"/>
    </row>
    <row r="270" spans="1:16" s="111" customFormat="1" ht="13.5" customHeight="1">
      <c r="A270" s="525"/>
      <c r="B270" s="526"/>
      <c r="C270" s="552" t="s">
        <v>314</v>
      </c>
      <c r="D270" s="580"/>
      <c r="E270" s="553"/>
      <c r="F270" s="653"/>
      <c r="G270" s="654"/>
      <c r="H270" s="655"/>
      <c r="I270" s="372" t="s">
        <v>98</v>
      </c>
      <c r="J270" s="329"/>
      <c r="K270" s="179" t="s">
        <v>334</v>
      </c>
      <c r="L270" s="127">
        <f t="shared" si="38"/>
        <v>0</v>
      </c>
      <c r="M270" s="422" t="e">
        <f>F270*I270*J270</f>
        <v>#VALUE!</v>
      </c>
      <c r="N270" s="422"/>
      <c r="O270" s="259"/>
      <c r="P270" s="156"/>
    </row>
    <row r="271" spans="1:16" s="111" customFormat="1" ht="13.5" customHeight="1">
      <c r="A271" s="525"/>
      <c r="B271" s="526"/>
      <c r="C271" s="697"/>
      <c r="D271" s="698"/>
      <c r="E271" s="699"/>
      <c r="F271" s="653"/>
      <c r="G271" s="654"/>
      <c r="H271" s="654"/>
      <c r="I271" s="372" t="s">
        <v>98</v>
      </c>
      <c r="J271" s="329"/>
      <c r="K271" s="179" t="s">
        <v>333</v>
      </c>
      <c r="L271" s="127">
        <f t="shared" ref="L271:L274" si="41">F271*J271</f>
        <v>0</v>
      </c>
      <c r="M271" s="163" t="e">
        <f>F271*I271*J271</f>
        <v>#VALUE!</v>
      </c>
      <c r="N271" s="422"/>
      <c r="O271" s="259"/>
      <c r="P271" s="156"/>
    </row>
    <row r="272" spans="1:16" s="111" customFormat="1" ht="13.5" customHeight="1">
      <c r="A272" s="525"/>
      <c r="B272" s="526"/>
      <c r="C272" s="697"/>
      <c r="D272" s="698"/>
      <c r="E272" s="699"/>
      <c r="F272" s="653"/>
      <c r="G272" s="654"/>
      <c r="H272" s="654"/>
      <c r="I272" s="372" t="s">
        <v>98</v>
      </c>
      <c r="J272" s="329"/>
      <c r="K272" s="179" t="s">
        <v>333</v>
      </c>
      <c r="L272" s="127">
        <f t="shared" si="41"/>
        <v>0</v>
      </c>
      <c r="M272" s="163" t="e">
        <f>F272*I272*J272</f>
        <v>#VALUE!</v>
      </c>
      <c r="N272" s="415"/>
      <c r="O272" s="259"/>
      <c r="P272" s="156"/>
    </row>
    <row r="273" spans="1:16" s="111" customFormat="1" ht="13.5" customHeight="1">
      <c r="A273" s="525"/>
      <c r="B273" s="526"/>
      <c r="C273" s="697"/>
      <c r="D273" s="698"/>
      <c r="E273" s="699"/>
      <c r="F273" s="653"/>
      <c r="G273" s="654"/>
      <c r="H273" s="654"/>
      <c r="I273" s="372" t="s">
        <v>98</v>
      </c>
      <c r="J273" s="329"/>
      <c r="K273" s="179" t="s">
        <v>333</v>
      </c>
      <c r="L273" s="127">
        <f t="shared" si="41"/>
        <v>0</v>
      </c>
      <c r="M273" s="163" t="e">
        <f>F273*I273*J273</f>
        <v>#VALUE!</v>
      </c>
      <c r="N273" s="415"/>
      <c r="O273" s="259"/>
      <c r="P273" s="156"/>
    </row>
    <row r="274" spans="1:16" s="111" customFormat="1" ht="13.5" customHeight="1">
      <c r="A274" s="527"/>
      <c r="B274" s="528"/>
      <c r="C274" s="545"/>
      <c r="D274" s="546"/>
      <c r="E274" s="547"/>
      <c r="F274" s="548"/>
      <c r="G274" s="549"/>
      <c r="H274" s="549"/>
      <c r="I274" s="373" t="s">
        <v>98</v>
      </c>
      <c r="J274" s="330"/>
      <c r="K274" s="179" t="s">
        <v>333</v>
      </c>
      <c r="L274" s="339">
        <f t="shared" si="41"/>
        <v>0</v>
      </c>
      <c r="M274" s="163" t="e">
        <f>F274*K274</f>
        <v>#VALUE!</v>
      </c>
      <c r="N274" s="239"/>
      <c r="O274" s="259"/>
      <c r="P274" s="156"/>
    </row>
    <row r="275" spans="1:16" s="111" customFormat="1" ht="13.5" customHeight="1">
      <c r="A275" s="543"/>
      <c r="B275" s="544"/>
      <c r="C275" s="541" t="s">
        <v>319</v>
      </c>
      <c r="D275" s="541"/>
      <c r="E275" s="541"/>
      <c r="F275" s="850"/>
      <c r="G275" s="851"/>
      <c r="H275" s="851"/>
      <c r="I275" s="851"/>
      <c r="J275" s="852"/>
      <c r="K275" s="185"/>
      <c r="L275" s="233">
        <f>SUM(L247:L274)</f>
        <v>0</v>
      </c>
      <c r="M275" s="184" t="e">
        <f>SUM(M247:M270)</f>
        <v>#VALUE!</v>
      </c>
      <c r="N275" s="233">
        <f>SUM(N247:N274)</f>
        <v>0</v>
      </c>
      <c r="O275" s="259"/>
      <c r="P275" s="156"/>
    </row>
    <row r="276" spans="1:16" s="2" customFormat="1" ht="17.100000000000001" customHeight="1" thickBot="1">
      <c r="A276" s="556"/>
      <c r="B276" s="557"/>
      <c r="C276" s="734" t="s">
        <v>153</v>
      </c>
      <c r="D276" s="734"/>
      <c r="E276" s="734"/>
      <c r="F276" s="734"/>
      <c r="G276" s="734"/>
      <c r="H276" s="734"/>
      <c r="I276" s="734"/>
      <c r="J276" s="734"/>
      <c r="K276" s="734"/>
      <c r="L276" s="138">
        <f>L210+L245+L275</f>
        <v>0</v>
      </c>
      <c r="M276" s="138" t="e">
        <f>SUM(#REF!,#REF!,#REF!)</f>
        <v>#REF!</v>
      </c>
      <c r="N276" s="247">
        <f>N210+N245+N275</f>
        <v>0</v>
      </c>
      <c r="O276" s="260"/>
      <c r="P276" s="3"/>
    </row>
    <row r="277" spans="1:16" s="558" customFormat="1" ht="15" customHeight="1" thickTop="1"/>
    <row r="278" spans="1:16" s="2" customFormat="1" ht="17.100000000000001" customHeight="1">
      <c r="A278" s="797" t="s">
        <v>510</v>
      </c>
      <c r="B278" s="797"/>
      <c r="C278" s="797"/>
      <c r="D278" s="797"/>
      <c r="E278" s="797"/>
      <c r="F278" s="797"/>
      <c r="G278" s="797"/>
      <c r="H278" s="797"/>
      <c r="I278" s="797"/>
      <c r="J278" s="797"/>
      <c r="K278" s="797"/>
      <c r="L278" s="797"/>
      <c r="M278" s="797"/>
      <c r="N278" s="797"/>
      <c r="O278" s="260"/>
      <c r="P278" s="3"/>
    </row>
    <row r="279" spans="1:16" s="23" customFormat="1" ht="15" customHeight="1">
      <c r="A279" s="637" t="s">
        <v>321</v>
      </c>
      <c r="B279" s="637"/>
      <c r="C279" s="637" t="s">
        <v>103</v>
      </c>
      <c r="D279" s="637"/>
      <c r="E279" s="637"/>
      <c r="F279" s="560" t="s">
        <v>322</v>
      </c>
      <c r="G279" s="561"/>
      <c r="H279" s="561"/>
      <c r="I279" s="795"/>
      <c r="J279" s="120" t="s">
        <v>295</v>
      </c>
      <c r="K279" s="119" t="s">
        <v>296</v>
      </c>
      <c r="L279" s="159" t="s">
        <v>325</v>
      </c>
      <c r="M279" s="160"/>
      <c r="N279" s="237" t="s">
        <v>326</v>
      </c>
      <c r="O279" s="257"/>
      <c r="P279" s="258"/>
    </row>
    <row r="280" spans="1:16" s="2" customFormat="1" ht="15" customHeight="1">
      <c r="A280" s="798" t="s">
        <v>542</v>
      </c>
      <c r="B280" s="799"/>
      <c r="C280" s="767" t="s">
        <v>154</v>
      </c>
      <c r="D280" s="767"/>
      <c r="E280" s="767"/>
      <c r="F280" s="728"/>
      <c r="G280" s="729"/>
      <c r="H280" s="729"/>
      <c r="I280" s="374" t="s">
        <v>98</v>
      </c>
      <c r="J280" s="328"/>
      <c r="K280" s="328"/>
      <c r="L280" s="125">
        <f>F280*J280</f>
        <v>0</v>
      </c>
      <c r="M280" s="126"/>
      <c r="N280" s="248"/>
      <c r="O280" s="260"/>
      <c r="P280" s="3"/>
    </row>
    <row r="281" spans="1:16" s="2" customFormat="1" ht="15" customHeight="1">
      <c r="A281" s="800"/>
      <c r="B281" s="801"/>
      <c r="C281" s="730" t="s">
        <v>155</v>
      </c>
      <c r="D281" s="731"/>
      <c r="E281" s="732"/>
      <c r="F281" s="536"/>
      <c r="G281" s="537"/>
      <c r="H281" s="537"/>
      <c r="I281" s="375" t="s">
        <v>98</v>
      </c>
      <c r="J281" s="329"/>
      <c r="K281" s="329"/>
      <c r="L281" s="127">
        <f t="shared" ref="L281:L290" si="42">F281*J281</f>
        <v>0</v>
      </c>
      <c r="M281" s="128"/>
      <c r="N281" s="158"/>
      <c r="O281" s="260"/>
      <c r="P281" s="3"/>
    </row>
    <row r="282" spans="1:16" s="2" customFormat="1" ht="15" customHeight="1">
      <c r="A282" s="800"/>
      <c r="B282" s="801"/>
      <c r="C282" s="535" t="s">
        <v>156</v>
      </c>
      <c r="D282" s="535"/>
      <c r="E282" s="535"/>
      <c r="F282" s="536"/>
      <c r="G282" s="537"/>
      <c r="H282" s="537"/>
      <c r="I282" s="375" t="s">
        <v>98</v>
      </c>
      <c r="J282" s="329"/>
      <c r="K282" s="329"/>
      <c r="L282" s="127">
        <f t="shared" si="42"/>
        <v>0</v>
      </c>
      <c r="M282" s="128"/>
      <c r="N282" s="158"/>
      <c r="O282" s="260"/>
      <c r="P282" s="3"/>
    </row>
    <row r="283" spans="1:16" s="2" customFormat="1" ht="15" customHeight="1">
      <c r="A283" s="800"/>
      <c r="B283" s="801"/>
      <c r="C283" s="535" t="s">
        <v>157</v>
      </c>
      <c r="D283" s="535"/>
      <c r="E283" s="535"/>
      <c r="F283" s="536"/>
      <c r="G283" s="537"/>
      <c r="H283" s="537"/>
      <c r="I283" s="375" t="s">
        <v>98</v>
      </c>
      <c r="J283" s="329"/>
      <c r="K283" s="329"/>
      <c r="L283" s="127">
        <f t="shared" si="42"/>
        <v>0</v>
      </c>
      <c r="M283" s="128"/>
      <c r="N283" s="158"/>
      <c r="O283" s="260"/>
      <c r="P283" s="3"/>
    </row>
    <row r="284" spans="1:16" s="2" customFormat="1" ht="15" customHeight="1">
      <c r="A284" s="800"/>
      <c r="B284" s="801"/>
      <c r="C284" s="535" t="s">
        <v>158</v>
      </c>
      <c r="D284" s="535"/>
      <c r="E284" s="535"/>
      <c r="F284" s="536"/>
      <c r="G284" s="537"/>
      <c r="H284" s="537"/>
      <c r="I284" s="375" t="s">
        <v>98</v>
      </c>
      <c r="J284" s="329"/>
      <c r="K284" s="329"/>
      <c r="L284" s="127">
        <f t="shared" si="42"/>
        <v>0</v>
      </c>
      <c r="M284" s="128"/>
      <c r="N284" s="158"/>
      <c r="O284" s="260"/>
      <c r="P284" s="3"/>
    </row>
    <row r="285" spans="1:16" s="2" customFormat="1" ht="15" customHeight="1">
      <c r="A285" s="800"/>
      <c r="B285" s="801"/>
      <c r="C285" s="535" t="s">
        <v>159</v>
      </c>
      <c r="D285" s="535"/>
      <c r="E285" s="535"/>
      <c r="F285" s="536"/>
      <c r="G285" s="537"/>
      <c r="H285" s="537"/>
      <c r="I285" s="375" t="s">
        <v>98</v>
      </c>
      <c r="J285" s="329"/>
      <c r="K285" s="329"/>
      <c r="L285" s="127">
        <f t="shared" si="42"/>
        <v>0</v>
      </c>
      <c r="M285" s="128"/>
      <c r="N285" s="158"/>
      <c r="O285" s="260"/>
      <c r="P285" s="3"/>
    </row>
    <row r="286" spans="1:16" s="2" customFormat="1" ht="15" customHeight="1">
      <c r="A286" s="800"/>
      <c r="B286" s="801"/>
      <c r="C286" s="730" t="s">
        <v>160</v>
      </c>
      <c r="D286" s="731"/>
      <c r="E286" s="732"/>
      <c r="F286" s="536"/>
      <c r="G286" s="537"/>
      <c r="H286" s="537"/>
      <c r="I286" s="375" t="s">
        <v>98</v>
      </c>
      <c r="J286" s="329"/>
      <c r="K286" s="329"/>
      <c r="L286" s="127">
        <f t="shared" si="42"/>
        <v>0</v>
      </c>
      <c r="M286" s="128"/>
      <c r="N286" s="158"/>
      <c r="O286" s="260"/>
      <c r="P286" s="3"/>
    </row>
    <row r="287" spans="1:16" s="2" customFormat="1" ht="15" customHeight="1">
      <c r="A287" s="800"/>
      <c r="B287" s="801"/>
      <c r="C287" s="768" t="s">
        <v>161</v>
      </c>
      <c r="D287" s="731"/>
      <c r="E287" s="732"/>
      <c r="F287" s="536"/>
      <c r="G287" s="537"/>
      <c r="H287" s="537"/>
      <c r="I287" s="375" t="s">
        <v>98</v>
      </c>
      <c r="J287" s="329"/>
      <c r="K287" s="329"/>
      <c r="L287" s="127">
        <f t="shared" si="42"/>
        <v>0</v>
      </c>
      <c r="M287" s="128"/>
      <c r="N287" s="158"/>
      <c r="O287" s="260"/>
      <c r="P287" s="3"/>
    </row>
    <row r="288" spans="1:16" s="2" customFormat="1" ht="15" customHeight="1">
      <c r="A288" s="800"/>
      <c r="B288" s="801"/>
      <c r="C288" s="672"/>
      <c r="D288" s="673"/>
      <c r="E288" s="674"/>
      <c r="F288" s="536"/>
      <c r="G288" s="537"/>
      <c r="H288" s="537"/>
      <c r="I288" s="375" t="s">
        <v>98</v>
      </c>
      <c r="J288" s="329"/>
      <c r="K288" s="329"/>
      <c r="L288" s="127">
        <f t="shared" si="42"/>
        <v>0</v>
      </c>
      <c r="M288" s="128"/>
      <c r="N288" s="158"/>
      <c r="O288" s="260"/>
      <c r="P288" s="3"/>
    </row>
    <row r="289" spans="1:16" s="2" customFormat="1" ht="15" customHeight="1">
      <c r="A289" s="800"/>
      <c r="B289" s="801"/>
      <c r="C289" s="853"/>
      <c r="D289" s="854"/>
      <c r="E289" s="855"/>
      <c r="F289" s="536"/>
      <c r="G289" s="537"/>
      <c r="H289" s="537"/>
      <c r="I289" s="375" t="s">
        <v>98</v>
      </c>
      <c r="J289" s="329"/>
      <c r="K289" s="329"/>
      <c r="L289" s="127">
        <f t="shared" si="42"/>
        <v>0</v>
      </c>
      <c r="M289" s="128"/>
      <c r="N289" s="158"/>
      <c r="O289" s="260"/>
      <c r="P289" s="3"/>
    </row>
    <row r="290" spans="1:16" s="2" customFormat="1" ht="15" customHeight="1">
      <c r="A290" s="802"/>
      <c r="B290" s="803"/>
      <c r="C290" s="758"/>
      <c r="D290" s="759"/>
      <c r="E290" s="760"/>
      <c r="F290" s="521"/>
      <c r="G290" s="522"/>
      <c r="H290" s="522"/>
      <c r="I290" s="376" t="s">
        <v>98</v>
      </c>
      <c r="J290" s="330"/>
      <c r="K290" s="330"/>
      <c r="L290" s="127">
        <f t="shared" si="42"/>
        <v>0</v>
      </c>
      <c r="M290" s="130"/>
      <c r="N290" s="249"/>
      <c r="O290" s="260"/>
      <c r="P290" s="3"/>
    </row>
    <row r="291" spans="1:16" s="2" customFormat="1" ht="15" customHeight="1" thickBot="1">
      <c r="A291" s="131"/>
      <c r="B291" s="132"/>
      <c r="C291" s="659" t="s">
        <v>162</v>
      </c>
      <c r="D291" s="660"/>
      <c r="E291" s="660"/>
      <c r="F291" s="660"/>
      <c r="G291" s="660"/>
      <c r="H291" s="660"/>
      <c r="I291" s="660"/>
      <c r="J291" s="660"/>
      <c r="K291" s="661"/>
      <c r="L291" s="139">
        <f>SUM(L280:L290)</f>
        <v>0</v>
      </c>
      <c r="M291" s="140"/>
      <c r="N291" s="242">
        <f>SUM(N280:N290)</f>
        <v>0</v>
      </c>
      <c r="O291" s="260"/>
      <c r="P291" s="3"/>
    </row>
    <row r="292" spans="1:16" s="558" customFormat="1" ht="15" customHeight="1" thickTop="1"/>
    <row r="293" spans="1:16" s="2" customFormat="1" ht="17.100000000000001" customHeight="1">
      <c r="A293" s="662" t="s">
        <v>163</v>
      </c>
      <c r="B293" s="662"/>
      <c r="C293" s="662"/>
      <c r="D293" s="662"/>
      <c r="E293" s="662"/>
      <c r="F293" s="662"/>
      <c r="G293" s="662"/>
      <c r="H293" s="662"/>
      <c r="I293" s="662"/>
      <c r="J293" s="662"/>
      <c r="K293" s="662"/>
      <c r="L293" s="662"/>
      <c r="M293" s="662"/>
      <c r="N293" s="662"/>
      <c r="O293" s="260"/>
      <c r="P293" s="3"/>
    </row>
    <row r="294" spans="1:16" s="23" customFormat="1" ht="15" customHeight="1">
      <c r="A294" s="637" t="s">
        <v>339</v>
      </c>
      <c r="B294" s="637"/>
      <c r="C294" s="637" t="s">
        <v>103</v>
      </c>
      <c r="D294" s="637"/>
      <c r="E294" s="637"/>
      <c r="F294" s="796" t="s">
        <v>322</v>
      </c>
      <c r="G294" s="796"/>
      <c r="H294" s="796"/>
      <c r="I294" s="796"/>
      <c r="J294" s="231" t="s">
        <v>296</v>
      </c>
      <c r="K294" s="368" t="s">
        <v>295</v>
      </c>
      <c r="L294" s="159" t="s">
        <v>325</v>
      </c>
      <c r="M294" s="160"/>
      <c r="N294" s="237" t="s">
        <v>326</v>
      </c>
      <c r="O294" s="257"/>
      <c r="P294" s="258"/>
    </row>
    <row r="295" spans="1:16" s="111" customFormat="1" ht="13.5" customHeight="1">
      <c r="A295" s="523" t="s">
        <v>541</v>
      </c>
      <c r="B295" s="524"/>
      <c r="C295" s="813" t="s">
        <v>340</v>
      </c>
      <c r="D295" s="813"/>
      <c r="E295" s="813"/>
      <c r="F295" s="650"/>
      <c r="G295" s="651"/>
      <c r="H295" s="652"/>
      <c r="I295" s="381" t="s">
        <v>98</v>
      </c>
      <c r="J295" s="382"/>
      <c r="K295" s="328" t="s">
        <v>327</v>
      </c>
      <c r="L295" s="383">
        <f>F295*J295</f>
        <v>0</v>
      </c>
      <c r="M295" s="164" t="e">
        <f>F295*I295*#REF!</f>
        <v>#VALUE!</v>
      </c>
      <c r="N295" s="415"/>
      <c r="O295" s="259"/>
      <c r="P295" s="156"/>
    </row>
    <row r="296" spans="1:16" s="111" customFormat="1" ht="13.5" customHeight="1">
      <c r="A296" s="525"/>
      <c r="B296" s="526"/>
      <c r="C296" s="812" t="s">
        <v>341</v>
      </c>
      <c r="D296" s="812"/>
      <c r="E296" s="812"/>
      <c r="F296" s="653"/>
      <c r="G296" s="654"/>
      <c r="H296" s="655"/>
      <c r="I296" s="372" t="s">
        <v>98</v>
      </c>
      <c r="J296" s="380"/>
      <c r="K296" s="329" t="s">
        <v>342</v>
      </c>
      <c r="L296" s="378">
        <f t="shared" ref="L296:L304" si="43">F296*J296</f>
        <v>0</v>
      </c>
      <c r="M296" s="164" t="e">
        <f>F296*I296*#REF!</f>
        <v>#VALUE!</v>
      </c>
      <c r="N296" s="239"/>
      <c r="O296" s="259"/>
      <c r="P296" s="156"/>
    </row>
    <row r="297" spans="1:16" s="111" customFormat="1" ht="13.5" customHeight="1">
      <c r="A297" s="525"/>
      <c r="B297" s="526"/>
      <c r="C297" s="812" t="s">
        <v>343</v>
      </c>
      <c r="D297" s="812"/>
      <c r="E297" s="812"/>
      <c r="F297" s="653"/>
      <c r="G297" s="654"/>
      <c r="H297" s="655"/>
      <c r="I297" s="372" t="s">
        <v>98</v>
      </c>
      <c r="J297" s="380"/>
      <c r="K297" s="329" t="s">
        <v>331</v>
      </c>
      <c r="L297" s="378">
        <f t="shared" si="43"/>
        <v>0</v>
      </c>
      <c r="M297" s="164" t="e">
        <f>F297*I297*#REF!</f>
        <v>#VALUE!</v>
      </c>
      <c r="N297" s="250"/>
      <c r="O297" s="259"/>
      <c r="P297" s="156"/>
    </row>
    <row r="298" spans="1:16" s="111" customFormat="1" ht="13.5" customHeight="1">
      <c r="A298" s="525"/>
      <c r="B298" s="526"/>
      <c r="C298" s="812" t="s">
        <v>344</v>
      </c>
      <c r="D298" s="812"/>
      <c r="E298" s="812"/>
      <c r="F298" s="653"/>
      <c r="G298" s="654"/>
      <c r="H298" s="655"/>
      <c r="I298" s="372" t="s">
        <v>98</v>
      </c>
      <c r="J298" s="380"/>
      <c r="K298" s="329" t="s">
        <v>327</v>
      </c>
      <c r="L298" s="378">
        <f t="shared" si="43"/>
        <v>0</v>
      </c>
      <c r="M298" s="164" t="e">
        <f>F298*I298*#REF!</f>
        <v>#VALUE!</v>
      </c>
      <c r="N298" s="239"/>
      <c r="O298" s="259"/>
      <c r="P298" s="156"/>
    </row>
    <row r="299" spans="1:16" s="111" customFormat="1" ht="13.5" customHeight="1">
      <c r="A299" s="525"/>
      <c r="B299" s="526"/>
      <c r="C299" s="563" t="s">
        <v>345</v>
      </c>
      <c r="D299" s="564"/>
      <c r="E299" s="565"/>
      <c r="F299" s="653"/>
      <c r="G299" s="654"/>
      <c r="H299" s="655"/>
      <c r="I299" s="372" t="s">
        <v>98</v>
      </c>
      <c r="J299" s="380"/>
      <c r="K299" s="329" t="s">
        <v>332</v>
      </c>
      <c r="L299" s="378">
        <f t="shared" si="43"/>
        <v>0</v>
      </c>
      <c r="M299" s="164" t="e">
        <f>F299*I299*#REF!</f>
        <v>#VALUE!</v>
      </c>
      <c r="N299" s="415"/>
      <c r="O299" s="259"/>
      <c r="P299" s="156"/>
    </row>
    <row r="300" spans="1:16" s="111" customFormat="1" ht="13.5" customHeight="1">
      <c r="A300" s="525"/>
      <c r="B300" s="526"/>
      <c r="C300" s="552" t="s">
        <v>505</v>
      </c>
      <c r="D300" s="564"/>
      <c r="E300" s="565"/>
      <c r="F300" s="653"/>
      <c r="G300" s="654"/>
      <c r="H300" s="655"/>
      <c r="I300" s="372" t="s">
        <v>98</v>
      </c>
      <c r="J300" s="380"/>
      <c r="K300" s="329" t="s">
        <v>332</v>
      </c>
      <c r="L300" s="378">
        <f t="shared" si="43"/>
        <v>0</v>
      </c>
      <c r="M300" s="164" t="e">
        <f>F300*I300*#REF!</f>
        <v>#VALUE!</v>
      </c>
      <c r="N300" s="415"/>
      <c r="O300" s="259"/>
      <c r="P300" s="156"/>
    </row>
    <row r="301" spans="1:16" s="111" customFormat="1" ht="13.5" customHeight="1">
      <c r="A301" s="525"/>
      <c r="B301" s="526"/>
      <c r="C301" s="552" t="s">
        <v>506</v>
      </c>
      <c r="D301" s="580"/>
      <c r="E301" s="553"/>
      <c r="F301" s="653"/>
      <c r="G301" s="654"/>
      <c r="H301" s="655"/>
      <c r="I301" s="372" t="s">
        <v>98</v>
      </c>
      <c r="J301" s="380"/>
      <c r="K301" s="329" t="s">
        <v>332</v>
      </c>
      <c r="L301" s="378">
        <f t="shared" si="43"/>
        <v>0</v>
      </c>
      <c r="M301" s="164" t="e">
        <f>F301*I301*#REF!</f>
        <v>#VALUE!</v>
      </c>
      <c r="N301" s="239"/>
      <c r="O301" s="259"/>
      <c r="P301" s="156"/>
    </row>
    <row r="302" spans="1:16" s="111" customFormat="1" ht="13.5" customHeight="1">
      <c r="A302" s="525"/>
      <c r="B302" s="526"/>
      <c r="C302" s="563" t="s">
        <v>346</v>
      </c>
      <c r="D302" s="564"/>
      <c r="E302" s="565"/>
      <c r="F302" s="653"/>
      <c r="G302" s="654"/>
      <c r="H302" s="655"/>
      <c r="I302" s="372" t="s">
        <v>98</v>
      </c>
      <c r="J302" s="380"/>
      <c r="K302" s="329" t="s">
        <v>332</v>
      </c>
      <c r="L302" s="378">
        <f t="shared" si="43"/>
        <v>0</v>
      </c>
      <c r="M302" s="164" t="e">
        <f>F302*I302*#REF!</f>
        <v>#VALUE!</v>
      </c>
      <c r="N302" s="239"/>
      <c r="O302" s="259"/>
      <c r="P302" s="156"/>
    </row>
    <row r="303" spans="1:16" s="111" customFormat="1" ht="13.5" customHeight="1">
      <c r="A303" s="525"/>
      <c r="B303" s="526"/>
      <c r="C303" s="563" t="s">
        <v>346</v>
      </c>
      <c r="D303" s="564"/>
      <c r="E303" s="565"/>
      <c r="F303" s="653"/>
      <c r="G303" s="654"/>
      <c r="H303" s="655"/>
      <c r="I303" s="372" t="s">
        <v>98</v>
      </c>
      <c r="J303" s="380"/>
      <c r="K303" s="329" t="s">
        <v>332</v>
      </c>
      <c r="L303" s="378">
        <f t="shared" si="43"/>
        <v>0</v>
      </c>
      <c r="M303" s="164" t="e">
        <f>F303*I303*#REF!</f>
        <v>#VALUE!</v>
      </c>
      <c r="N303" s="239"/>
      <c r="O303" s="259"/>
      <c r="P303" s="156"/>
    </row>
    <row r="304" spans="1:16" s="111" customFormat="1" ht="13.5" customHeight="1">
      <c r="A304" s="525"/>
      <c r="B304" s="526"/>
      <c r="C304" s="794" t="s">
        <v>347</v>
      </c>
      <c r="D304" s="794"/>
      <c r="E304" s="794"/>
      <c r="F304" s="856"/>
      <c r="G304" s="601"/>
      <c r="H304" s="602"/>
      <c r="I304" s="372" t="s">
        <v>98</v>
      </c>
      <c r="J304" s="380"/>
      <c r="K304" s="329" t="s">
        <v>327</v>
      </c>
      <c r="L304" s="378">
        <f t="shared" si="43"/>
        <v>0</v>
      </c>
      <c r="M304" s="180" t="e">
        <f>F304*I304*#REF!</f>
        <v>#VALUE!</v>
      </c>
      <c r="N304" s="251"/>
      <c r="O304" s="259"/>
      <c r="P304" s="156"/>
    </row>
    <row r="305" spans="1:16" s="111" customFormat="1" ht="13.5" customHeight="1">
      <c r="A305" s="525"/>
      <c r="B305" s="526"/>
      <c r="C305" s="697"/>
      <c r="D305" s="698"/>
      <c r="E305" s="699"/>
      <c r="F305" s="653"/>
      <c r="G305" s="654"/>
      <c r="H305" s="654"/>
      <c r="I305" s="372" t="s">
        <v>98</v>
      </c>
      <c r="J305" s="329"/>
      <c r="K305" s="329"/>
      <c r="L305" s="378">
        <f t="shared" ref="L305:L308" si="44">F305*J305</f>
        <v>0</v>
      </c>
      <c r="M305" s="163" t="e">
        <f>F305*I305*J305</f>
        <v>#VALUE!</v>
      </c>
      <c r="N305" s="422"/>
      <c r="O305" s="259"/>
      <c r="P305" s="156"/>
    </row>
    <row r="306" spans="1:16" s="111" customFormat="1" ht="13.5" customHeight="1">
      <c r="A306" s="525"/>
      <c r="B306" s="526"/>
      <c r="C306" s="697"/>
      <c r="D306" s="698"/>
      <c r="E306" s="699"/>
      <c r="F306" s="653"/>
      <c r="G306" s="654"/>
      <c r="H306" s="654"/>
      <c r="I306" s="372" t="s">
        <v>98</v>
      </c>
      <c r="J306" s="329"/>
      <c r="K306" s="329"/>
      <c r="L306" s="378">
        <f t="shared" si="44"/>
        <v>0</v>
      </c>
      <c r="M306" s="163" t="e">
        <f>F306*I306*J306</f>
        <v>#VALUE!</v>
      </c>
      <c r="N306" s="415"/>
      <c r="O306" s="259"/>
      <c r="P306" s="156"/>
    </row>
    <row r="307" spans="1:16" s="111" customFormat="1" ht="13.5" customHeight="1">
      <c r="A307" s="525"/>
      <c r="B307" s="526"/>
      <c r="C307" s="697"/>
      <c r="D307" s="698"/>
      <c r="E307" s="699"/>
      <c r="F307" s="653"/>
      <c r="G307" s="654"/>
      <c r="H307" s="654"/>
      <c r="I307" s="372" t="s">
        <v>98</v>
      </c>
      <c r="J307" s="329"/>
      <c r="K307" s="329"/>
      <c r="L307" s="378">
        <f t="shared" si="44"/>
        <v>0</v>
      </c>
      <c r="M307" s="163" t="e">
        <f>F307*I307*J307</f>
        <v>#VALUE!</v>
      </c>
      <c r="N307" s="415"/>
      <c r="O307" s="259"/>
      <c r="P307" s="156"/>
    </row>
    <row r="308" spans="1:16" s="111" customFormat="1" ht="13.5" customHeight="1">
      <c r="A308" s="527"/>
      <c r="B308" s="528"/>
      <c r="C308" s="545"/>
      <c r="D308" s="546"/>
      <c r="E308" s="547"/>
      <c r="F308" s="548"/>
      <c r="G308" s="549"/>
      <c r="H308" s="549"/>
      <c r="I308" s="373" t="s">
        <v>98</v>
      </c>
      <c r="J308" s="330"/>
      <c r="K308" s="330"/>
      <c r="L308" s="379">
        <f t="shared" si="44"/>
        <v>0</v>
      </c>
      <c r="M308" s="163">
        <f>F308*K308</f>
        <v>0</v>
      </c>
      <c r="N308" s="239"/>
      <c r="O308" s="259"/>
      <c r="P308" s="156"/>
    </row>
    <row r="309" spans="1:16" s="111" customFormat="1" ht="13.5" customHeight="1">
      <c r="A309" s="543"/>
      <c r="B309" s="544"/>
      <c r="C309" s="678" t="s">
        <v>358</v>
      </c>
      <c r="D309" s="679"/>
      <c r="E309" s="679"/>
      <c r="F309" s="679"/>
      <c r="G309" s="679"/>
      <c r="H309" s="679"/>
      <c r="I309" s="679"/>
      <c r="J309" s="679"/>
      <c r="K309" s="680"/>
      <c r="L309" s="233">
        <f>SUM(L295:L308)</f>
        <v>0</v>
      </c>
      <c r="M309" s="192" t="e">
        <f>SUM(M295:M304)</f>
        <v>#VALUE!</v>
      </c>
      <c r="N309" s="233">
        <f>SUM(N295:N308)</f>
        <v>0</v>
      </c>
      <c r="O309" s="259"/>
      <c r="P309" s="156"/>
    </row>
    <row r="310" spans="1:16" s="2" customFormat="1" ht="3" customHeight="1">
      <c r="A310" s="134"/>
      <c r="B310" s="134"/>
      <c r="C310" s="134"/>
      <c r="D310" s="134"/>
      <c r="E310" s="149"/>
      <c r="F310" s="149"/>
      <c r="G310" s="149"/>
      <c r="H310" s="150"/>
      <c r="I310" s="150"/>
      <c r="J310" s="150"/>
      <c r="K310" s="150"/>
      <c r="L310" s="141"/>
      <c r="M310" s="151"/>
      <c r="N310" s="141"/>
      <c r="O310" s="260"/>
      <c r="P310" s="3"/>
    </row>
    <row r="311" spans="1:16" s="111" customFormat="1" ht="13.5" customHeight="1">
      <c r="A311" s="663" t="s">
        <v>337</v>
      </c>
      <c r="B311" s="664"/>
      <c r="C311" s="860" t="s">
        <v>357</v>
      </c>
      <c r="D311" s="861"/>
      <c r="E311" s="862"/>
      <c r="F311" s="684"/>
      <c r="G311" s="685"/>
      <c r="H311" s="686"/>
      <c r="I311" s="381" t="s">
        <v>98</v>
      </c>
      <c r="J311" s="384"/>
      <c r="K311" s="386" t="s">
        <v>507</v>
      </c>
      <c r="L311" s="383">
        <f>F311*J311</f>
        <v>0</v>
      </c>
      <c r="M311" s="169" t="e">
        <f>F311*I311*#REF!</f>
        <v>#VALUE!</v>
      </c>
      <c r="N311" s="414"/>
      <c r="O311" s="259"/>
      <c r="P311" s="156"/>
    </row>
    <row r="312" spans="1:16" s="111" customFormat="1" ht="13.5" customHeight="1">
      <c r="A312" s="665"/>
      <c r="B312" s="666"/>
      <c r="C312" s="563" t="s">
        <v>356</v>
      </c>
      <c r="D312" s="564"/>
      <c r="E312" s="565"/>
      <c r="F312" s="653"/>
      <c r="G312" s="654"/>
      <c r="H312" s="655"/>
      <c r="I312" s="372" t="s">
        <v>98</v>
      </c>
      <c r="J312" s="380"/>
      <c r="K312" s="387" t="s">
        <v>508</v>
      </c>
      <c r="L312" s="378">
        <f t="shared" ref="L312:L324" si="45">F312*J312</f>
        <v>0</v>
      </c>
      <c r="M312" s="164" t="e">
        <f>F312*I312*#REF!</f>
        <v>#VALUE!</v>
      </c>
      <c r="N312" s="239"/>
      <c r="O312" s="259"/>
      <c r="P312" s="156"/>
    </row>
    <row r="313" spans="1:16" s="111" customFormat="1" ht="13.5" customHeight="1">
      <c r="A313" s="665"/>
      <c r="B313" s="666"/>
      <c r="C313" s="563" t="s">
        <v>350</v>
      </c>
      <c r="D313" s="564"/>
      <c r="E313" s="565"/>
      <c r="F313" s="653"/>
      <c r="G313" s="654"/>
      <c r="H313" s="655"/>
      <c r="I313" s="372" t="s">
        <v>98</v>
      </c>
      <c r="J313" s="380"/>
      <c r="K313" s="329" t="s">
        <v>349</v>
      </c>
      <c r="L313" s="378">
        <f t="shared" si="45"/>
        <v>0</v>
      </c>
      <c r="M313" s="164" t="e">
        <f>F313*I313*#REF!</f>
        <v>#VALUE!</v>
      </c>
      <c r="N313" s="239"/>
      <c r="O313" s="259"/>
      <c r="P313" s="156"/>
    </row>
    <row r="314" spans="1:16" s="111" customFormat="1" ht="13.5" customHeight="1">
      <c r="A314" s="665"/>
      <c r="B314" s="666"/>
      <c r="C314" s="563" t="s">
        <v>350</v>
      </c>
      <c r="D314" s="564"/>
      <c r="E314" s="565"/>
      <c r="F314" s="653"/>
      <c r="G314" s="654"/>
      <c r="H314" s="655"/>
      <c r="I314" s="372" t="s">
        <v>98</v>
      </c>
      <c r="J314" s="380"/>
      <c r="K314" s="329" t="s">
        <v>349</v>
      </c>
      <c r="L314" s="378">
        <f t="shared" si="45"/>
        <v>0</v>
      </c>
      <c r="M314" s="164" t="e">
        <f>F314*I314*#REF!</f>
        <v>#VALUE!</v>
      </c>
      <c r="N314" s="239"/>
      <c r="O314" s="259"/>
      <c r="P314" s="156"/>
    </row>
    <row r="315" spans="1:16" s="111" customFormat="1" ht="13.5" customHeight="1">
      <c r="A315" s="665"/>
      <c r="B315" s="666"/>
      <c r="C315" s="563" t="s">
        <v>351</v>
      </c>
      <c r="D315" s="564"/>
      <c r="E315" s="565"/>
      <c r="F315" s="653"/>
      <c r="G315" s="654"/>
      <c r="H315" s="655"/>
      <c r="I315" s="372" t="s">
        <v>98</v>
      </c>
      <c r="J315" s="380"/>
      <c r="K315" s="329" t="s">
        <v>349</v>
      </c>
      <c r="L315" s="378">
        <f t="shared" si="45"/>
        <v>0</v>
      </c>
      <c r="M315" s="164" t="e">
        <f>F315*I315*#REF!</f>
        <v>#VALUE!</v>
      </c>
      <c r="N315" s="239"/>
      <c r="O315" s="259"/>
      <c r="P315" s="156"/>
    </row>
    <row r="316" spans="1:16" s="111" customFormat="1" ht="13.5" customHeight="1">
      <c r="A316" s="665"/>
      <c r="B316" s="666"/>
      <c r="C316" s="563" t="s">
        <v>352</v>
      </c>
      <c r="D316" s="564"/>
      <c r="E316" s="565"/>
      <c r="F316" s="653"/>
      <c r="G316" s="654"/>
      <c r="H316" s="655"/>
      <c r="I316" s="372" t="s">
        <v>98</v>
      </c>
      <c r="J316" s="380"/>
      <c r="K316" s="329" t="s">
        <v>349</v>
      </c>
      <c r="L316" s="378">
        <f t="shared" si="45"/>
        <v>0</v>
      </c>
      <c r="M316" s="164" t="e">
        <f>F316*I316*#REF!</f>
        <v>#VALUE!</v>
      </c>
      <c r="N316" s="239"/>
      <c r="O316" s="259"/>
      <c r="P316" s="156"/>
    </row>
    <row r="317" spans="1:16" s="111" customFormat="1" ht="13.5" customHeight="1">
      <c r="A317" s="665"/>
      <c r="B317" s="666"/>
      <c r="C317" s="563" t="s">
        <v>353</v>
      </c>
      <c r="D317" s="564"/>
      <c r="E317" s="565"/>
      <c r="F317" s="653"/>
      <c r="G317" s="654"/>
      <c r="H317" s="655"/>
      <c r="I317" s="372" t="s">
        <v>98</v>
      </c>
      <c r="J317" s="380"/>
      <c r="K317" s="329" t="s">
        <v>349</v>
      </c>
      <c r="L317" s="378">
        <f t="shared" si="45"/>
        <v>0</v>
      </c>
      <c r="M317" s="164" t="e">
        <f>F317*I317*#REF!</f>
        <v>#VALUE!</v>
      </c>
      <c r="N317" s="415"/>
      <c r="O317" s="259"/>
      <c r="P317" s="156"/>
    </row>
    <row r="318" spans="1:16" s="111" customFormat="1" ht="13.5" customHeight="1">
      <c r="A318" s="665"/>
      <c r="B318" s="666"/>
      <c r="C318" s="563" t="s">
        <v>348</v>
      </c>
      <c r="D318" s="564"/>
      <c r="E318" s="565"/>
      <c r="F318" s="653"/>
      <c r="G318" s="654"/>
      <c r="H318" s="655"/>
      <c r="I318" s="372" t="s">
        <v>98</v>
      </c>
      <c r="J318" s="380"/>
      <c r="K318" s="329" t="s">
        <v>349</v>
      </c>
      <c r="L318" s="378">
        <f t="shared" si="45"/>
        <v>0</v>
      </c>
      <c r="M318" s="164" t="e">
        <f>F318*I318*#REF!</f>
        <v>#VALUE!</v>
      </c>
      <c r="N318" s="415"/>
      <c r="O318" s="259"/>
      <c r="P318" s="156"/>
    </row>
    <row r="319" spans="1:16" s="111" customFormat="1" ht="13.5" customHeight="1">
      <c r="A319" s="665"/>
      <c r="B319" s="666"/>
      <c r="C319" s="563" t="s">
        <v>355</v>
      </c>
      <c r="D319" s="564"/>
      <c r="E319" s="565"/>
      <c r="F319" s="653"/>
      <c r="G319" s="654"/>
      <c r="H319" s="655"/>
      <c r="I319" s="372" t="s">
        <v>98</v>
      </c>
      <c r="J319" s="380"/>
      <c r="K319" s="329" t="s">
        <v>349</v>
      </c>
      <c r="L319" s="378">
        <f t="shared" si="45"/>
        <v>0</v>
      </c>
      <c r="M319" s="164" t="e">
        <f>F319*I319*#REF!</f>
        <v>#VALUE!</v>
      </c>
      <c r="N319" s="239"/>
      <c r="O319" s="259"/>
      <c r="P319" s="156"/>
    </row>
    <row r="320" spans="1:16" s="111" customFormat="1" ht="13.5" customHeight="1">
      <c r="A320" s="665"/>
      <c r="B320" s="666"/>
      <c r="C320" s="563" t="s">
        <v>354</v>
      </c>
      <c r="D320" s="564"/>
      <c r="E320" s="565"/>
      <c r="F320" s="653"/>
      <c r="G320" s="654"/>
      <c r="H320" s="655"/>
      <c r="I320" s="372" t="s">
        <v>98</v>
      </c>
      <c r="J320" s="380"/>
      <c r="K320" s="329" t="s">
        <v>349</v>
      </c>
      <c r="L320" s="378">
        <f t="shared" si="45"/>
        <v>0</v>
      </c>
      <c r="M320" s="164" t="e">
        <f>F320*I320*#REF!</f>
        <v>#VALUE!</v>
      </c>
      <c r="N320" s="239"/>
      <c r="O320" s="259"/>
      <c r="P320" s="156"/>
    </row>
    <row r="321" spans="1:16" s="111" customFormat="1" ht="13.5" customHeight="1">
      <c r="A321" s="665"/>
      <c r="B321" s="666"/>
      <c r="C321" s="697"/>
      <c r="D321" s="698"/>
      <c r="E321" s="699"/>
      <c r="F321" s="653"/>
      <c r="G321" s="654"/>
      <c r="H321" s="654"/>
      <c r="I321" s="372" t="s">
        <v>98</v>
      </c>
      <c r="J321" s="329"/>
      <c r="K321" s="329"/>
      <c r="L321" s="378">
        <f t="shared" si="45"/>
        <v>0</v>
      </c>
      <c r="M321" s="163" t="e">
        <f>F321*I321*J321</f>
        <v>#VALUE!</v>
      </c>
      <c r="N321" s="422"/>
      <c r="O321" s="259"/>
      <c r="P321" s="156"/>
    </row>
    <row r="322" spans="1:16" s="111" customFormat="1" ht="13.5" customHeight="1">
      <c r="A322" s="665"/>
      <c r="B322" s="666"/>
      <c r="C322" s="697"/>
      <c r="D322" s="698"/>
      <c r="E322" s="699"/>
      <c r="F322" s="653"/>
      <c r="G322" s="654"/>
      <c r="H322" s="654"/>
      <c r="I322" s="372" t="s">
        <v>98</v>
      </c>
      <c r="J322" s="329"/>
      <c r="K322" s="329"/>
      <c r="L322" s="378">
        <f t="shared" si="45"/>
        <v>0</v>
      </c>
      <c r="M322" s="163" t="e">
        <f>F322*I322*J322</f>
        <v>#VALUE!</v>
      </c>
      <c r="N322" s="415"/>
      <c r="O322" s="259"/>
      <c r="P322" s="156"/>
    </row>
    <row r="323" spans="1:16" s="111" customFormat="1" ht="13.5" customHeight="1">
      <c r="A323" s="665"/>
      <c r="B323" s="666"/>
      <c r="C323" s="697"/>
      <c r="D323" s="698"/>
      <c r="E323" s="699"/>
      <c r="F323" s="653"/>
      <c r="G323" s="654"/>
      <c r="H323" s="654"/>
      <c r="I323" s="372" t="s">
        <v>98</v>
      </c>
      <c r="J323" s="329"/>
      <c r="K323" s="329"/>
      <c r="L323" s="378">
        <f t="shared" si="45"/>
        <v>0</v>
      </c>
      <c r="M323" s="163" t="e">
        <f>F323*I323*J323</f>
        <v>#VALUE!</v>
      </c>
      <c r="N323" s="415"/>
      <c r="O323" s="259"/>
      <c r="P323" s="156"/>
    </row>
    <row r="324" spans="1:16" s="111" customFormat="1" ht="13.5" customHeight="1">
      <c r="A324" s="667"/>
      <c r="B324" s="668"/>
      <c r="C324" s="545"/>
      <c r="D324" s="546"/>
      <c r="E324" s="547"/>
      <c r="F324" s="548"/>
      <c r="G324" s="549"/>
      <c r="H324" s="549"/>
      <c r="I324" s="373" t="s">
        <v>98</v>
      </c>
      <c r="J324" s="330"/>
      <c r="K324" s="330"/>
      <c r="L324" s="378">
        <f t="shared" si="45"/>
        <v>0</v>
      </c>
      <c r="M324" s="163">
        <f>F324*K324</f>
        <v>0</v>
      </c>
      <c r="N324" s="239"/>
      <c r="O324" s="259"/>
      <c r="P324" s="156"/>
    </row>
    <row r="325" spans="1:16" s="229" customFormat="1" ht="13.5" customHeight="1">
      <c r="A325" s="543"/>
      <c r="B325" s="544"/>
      <c r="C325" s="678" t="s">
        <v>359</v>
      </c>
      <c r="D325" s="679"/>
      <c r="E325" s="679"/>
      <c r="F325" s="679"/>
      <c r="G325" s="679"/>
      <c r="H325" s="679"/>
      <c r="I325" s="679"/>
      <c r="J325" s="679"/>
      <c r="K325" s="680"/>
      <c r="L325" s="233">
        <f>SUM(L311:L324)</f>
        <v>0</v>
      </c>
      <c r="M325" s="192" t="e">
        <f>SUM(M311:M320)</f>
        <v>#VALUE!</v>
      </c>
      <c r="N325" s="233">
        <f>SUM(N311:N324)</f>
        <v>0</v>
      </c>
      <c r="O325" s="263"/>
      <c r="P325" s="264"/>
    </row>
    <row r="326" spans="1:16" s="2" customFormat="1" ht="17.100000000000001" customHeight="1" thickBot="1">
      <c r="A326" s="558"/>
      <c r="B326" s="559"/>
      <c r="C326" s="734" t="s">
        <v>164</v>
      </c>
      <c r="D326" s="734"/>
      <c r="E326" s="734"/>
      <c r="F326" s="734"/>
      <c r="G326" s="734"/>
      <c r="H326" s="734"/>
      <c r="I326" s="734"/>
      <c r="J326" s="734"/>
      <c r="K326" s="734"/>
      <c r="L326" s="139">
        <f>L309+L325</f>
        <v>0</v>
      </c>
      <c r="M326" s="140"/>
      <c r="N326" s="242">
        <f>N309+N325</f>
        <v>0</v>
      </c>
      <c r="O326" s="260"/>
      <c r="P326" s="3"/>
    </row>
    <row r="327" spans="1:16" s="558" customFormat="1" ht="15" customHeight="1" thickTop="1"/>
    <row r="328" spans="1:16" s="2" customFormat="1" ht="17.100000000000001" customHeight="1">
      <c r="A328" s="662" t="s">
        <v>509</v>
      </c>
      <c r="B328" s="662"/>
      <c r="C328" s="662"/>
      <c r="D328" s="662"/>
      <c r="E328" s="662"/>
      <c r="F328" s="662"/>
      <c r="G328" s="662"/>
      <c r="H328" s="662"/>
      <c r="I328" s="662"/>
      <c r="J328" s="662"/>
      <c r="K328" s="662"/>
      <c r="L328" s="662"/>
      <c r="M328" s="662"/>
      <c r="N328" s="662"/>
      <c r="O328" s="260"/>
      <c r="P328" s="3"/>
    </row>
    <row r="329" spans="1:16" s="23" customFormat="1" ht="15" customHeight="1">
      <c r="A329" s="637" t="s">
        <v>381</v>
      </c>
      <c r="B329" s="637"/>
      <c r="C329" s="637" t="s">
        <v>103</v>
      </c>
      <c r="D329" s="637"/>
      <c r="E329" s="637"/>
      <c r="F329" s="560" t="s">
        <v>322</v>
      </c>
      <c r="G329" s="561"/>
      <c r="H329" s="561"/>
      <c r="I329" s="561"/>
      <c r="J329" s="368" t="s">
        <v>295</v>
      </c>
      <c r="K329" s="119" t="s">
        <v>296</v>
      </c>
      <c r="L329" s="159" t="s">
        <v>325</v>
      </c>
      <c r="M329" s="160"/>
      <c r="N329" s="237" t="s">
        <v>326</v>
      </c>
      <c r="O329" s="257"/>
      <c r="P329" s="258"/>
    </row>
    <row r="330" spans="1:16" s="111" customFormat="1" ht="13.5" customHeight="1">
      <c r="A330" s="523" t="s">
        <v>366</v>
      </c>
      <c r="B330" s="524"/>
      <c r="C330" s="781" t="s">
        <v>367</v>
      </c>
      <c r="D330" s="782"/>
      <c r="E330" s="783"/>
      <c r="F330" s="669"/>
      <c r="G330" s="670"/>
      <c r="H330" s="671"/>
      <c r="I330" s="371" t="s">
        <v>98</v>
      </c>
      <c r="J330" s="386"/>
      <c r="K330" s="386" t="s">
        <v>382</v>
      </c>
      <c r="L330" s="377">
        <f t="shared" ref="L330:L347" si="46">F330*J330</f>
        <v>0</v>
      </c>
      <c r="M330" s="117" t="e">
        <f>F330*I330*K330</f>
        <v>#VALUE!</v>
      </c>
      <c r="N330" s="118"/>
      <c r="O330" s="259"/>
      <c r="P330" s="156"/>
    </row>
    <row r="331" spans="1:16" s="111" customFormat="1" ht="13.5" customHeight="1">
      <c r="A331" s="527"/>
      <c r="B331" s="528"/>
      <c r="C331" s="545"/>
      <c r="D331" s="546"/>
      <c r="E331" s="547"/>
      <c r="F331" s="548"/>
      <c r="G331" s="549"/>
      <c r="H331" s="549"/>
      <c r="I331" s="373" t="s">
        <v>98</v>
      </c>
      <c r="J331" s="330"/>
      <c r="K331" s="330"/>
      <c r="L331" s="385">
        <f t="shared" si="46"/>
        <v>0</v>
      </c>
      <c r="M331" s="172">
        <f>F331*K331</f>
        <v>0</v>
      </c>
      <c r="N331" s="176"/>
      <c r="O331" s="259"/>
      <c r="P331" s="156"/>
    </row>
    <row r="332" spans="1:16" s="111" customFormat="1" ht="13.5" customHeight="1">
      <c r="A332" s="518"/>
      <c r="B332" s="519"/>
      <c r="C332" s="538" t="s">
        <v>368</v>
      </c>
      <c r="D332" s="538"/>
      <c r="E332" s="538"/>
      <c r="F332" s="538"/>
      <c r="G332" s="538"/>
      <c r="H332" s="538"/>
      <c r="I332" s="538"/>
      <c r="J332" s="538"/>
      <c r="K332" s="539"/>
      <c r="L332" s="233">
        <f>SUM(L330:L331)</f>
        <v>0</v>
      </c>
      <c r="M332" s="230" t="e">
        <f>SUM(M330:M330)</f>
        <v>#VALUE!</v>
      </c>
      <c r="N332" s="233">
        <f>SUM(N330:N331)</f>
        <v>0</v>
      </c>
      <c r="O332" s="259"/>
      <c r="P332" s="156"/>
    </row>
    <row r="333" spans="1:16" s="2" customFormat="1" ht="3" customHeight="1">
      <c r="A333" s="134"/>
      <c r="B333" s="134"/>
      <c r="C333" s="134"/>
      <c r="D333" s="134"/>
      <c r="E333" s="149"/>
      <c r="F333" s="149"/>
      <c r="G333" s="149"/>
      <c r="H333" s="150"/>
      <c r="I333" s="150"/>
      <c r="J333" s="150"/>
      <c r="K333" s="150"/>
      <c r="L333" s="141"/>
      <c r="M333" s="151"/>
      <c r="N333" s="141"/>
      <c r="O333" s="260"/>
      <c r="P333" s="3"/>
    </row>
    <row r="334" spans="1:16" s="111" customFormat="1" ht="27.75" customHeight="1">
      <c r="A334" s="550" t="s">
        <v>544</v>
      </c>
      <c r="B334" s="551"/>
      <c r="C334" s="781" t="s">
        <v>543</v>
      </c>
      <c r="D334" s="782"/>
      <c r="E334" s="783"/>
      <c r="F334" s="669"/>
      <c r="G334" s="670"/>
      <c r="H334" s="671"/>
      <c r="I334" s="371" t="s">
        <v>98</v>
      </c>
      <c r="J334" s="386"/>
      <c r="K334" s="386" t="s">
        <v>382</v>
      </c>
      <c r="L334" s="377">
        <f t="shared" si="46"/>
        <v>0</v>
      </c>
      <c r="M334" s="117" t="e">
        <f>F334*I334*J334</f>
        <v>#VALUE!</v>
      </c>
      <c r="N334" s="117"/>
      <c r="O334" s="259"/>
      <c r="P334" s="156"/>
    </row>
    <row r="335" spans="1:16" s="111" customFormat="1" ht="26.25" customHeight="1">
      <c r="A335" s="552"/>
      <c r="B335" s="553"/>
      <c r="C335" s="857" t="s">
        <v>369</v>
      </c>
      <c r="D335" s="858"/>
      <c r="E335" s="859"/>
      <c r="F335" s="532"/>
      <c r="G335" s="533"/>
      <c r="H335" s="534"/>
      <c r="I335" s="375" t="s">
        <v>98</v>
      </c>
      <c r="J335" s="387"/>
      <c r="K335" s="387" t="s">
        <v>382</v>
      </c>
      <c r="L335" s="378">
        <f t="shared" si="46"/>
        <v>0</v>
      </c>
      <c r="M335" s="113" t="e">
        <f>F335*I335*J335</f>
        <v>#VALUE!</v>
      </c>
      <c r="N335" s="113"/>
      <c r="O335" s="259"/>
      <c r="P335" s="156"/>
    </row>
    <row r="336" spans="1:16" s="111" customFormat="1" ht="13.5" customHeight="1">
      <c r="A336" s="554"/>
      <c r="B336" s="555"/>
      <c r="C336" s="545"/>
      <c r="D336" s="546"/>
      <c r="E336" s="547"/>
      <c r="F336" s="548"/>
      <c r="G336" s="549"/>
      <c r="H336" s="549"/>
      <c r="I336" s="407" t="s">
        <v>98</v>
      </c>
      <c r="J336" s="330"/>
      <c r="K336" s="330"/>
      <c r="L336" s="385">
        <f t="shared" ref="L336" si="47">F336*J336</f>
        <v>0</v>
      </c>
      <c r="M336" s="172">
        <f>F336*K336</f>
        <v>0</v>
      </c>
      <c r="N336" s="176"/>
      <c r="O336" s="259"/>
      <c r="P336" s="156"/>
    </row>
    <row r="337" spans="1:16" s="111" customFormat="1" ht="13.5" customHeight="1">
      <c r="A337" s="518"/>
      <c r="B337" s="519"/>
      <c r="C337" s="538" t="s">
        <v>370</v>
      </c>
      <c r="D337" s="538"/>
      <c r="E337" s="538"/>
      <c r="F337" s="538"/>
      <c r="G337" s="538"/>
      <c r="H337" s="538"/>
      <c r="I337" s="538"/>
      <c r="J337" s="538"/>
      <c r="K337" s="539"/>
      <c r="L337" s="233">
        <f>SUM(L334:L336)</f>
        <v>0</v>
      </c>
      <c r="M337" s="230" t="e">
        <f>SUM(M334:M335)</f>
        <v>#VALUE!</v>
      </c>
      <c r="N337" s="233">
        <f>SUM(N334:N336)</f>
        <v>0</v>
      </c>
      <c r="O337" s="259"/>
      <c r="P337" s="156"/>
    </row>
    <row r="338" spans="1:16" s="2" customFormat="1" ht="3" customHeight="1">
      <c r="A338" s="134"/>
      <c r="B338" s="134"/>
      <c r="C338" s="134"/>
      <c r="D338" s="134"/>
      <c r="E338" s="149"/>
      <c r="F338" s="149"/>
      <c r="G338" s="149"/>
      <c r="H338" s="150"/>
      <c r="I338" s="150"/>
      <c r="J338" s="150"/>
      <c r="K338" s="150"/>
      <c r="L338" s="141"/>
      <c r="M338" s="151"/>
      <c r="N338" s="141"/>
      <c r="O338" s="260"/>
      <c r="P338" s="3"/>
    </row>
    <row r="339" spans="1:16" s="111" customFormat="1" ht="13.5" customHeight="1">
      <c r="A339" s="523" t="s">
        <v>371</v>
      </c>
      <c r="B339" s="524"/>
      <c r="C339" s="550" t="s">
        <v>375</v>
      </c>
      <c r="D339" s="727"/>
      <c r="E339" s="551"/>
      <c r="F339" s="669"/>
      <c r="G339" s="670"/>
      <c r="H339" s="671"/>
      <c r="I339" s="371" t="s">
        <v>98</v>
      </c>
      <c r="J339" s="386"/>
      <c r="K339" s="386" t="s">
        <v>48</v>
      </c>
      <c r="L339" s="377">
        <f t="shared" si="46"/>
        <v>0</v>
      </c>
      <c r="M339" s="117" t="e">
        <f>F339*#REF!*J339</f>
        <v>#REF!</v>
      </c>
      <c r="N339" s="118"/>
      <c r="O339" s="259"/>
      <c r="P339" s="156"/>
    </row>
    <row r="340" spans="1:16" s="111" customFormat="1" ht="13.5" customHeight="1">
      <c r="A340" s="525"/>
      <c r="B340" s="526"/>
      <c r="C340" s="552" t="s">
        <v>376</v>
      </c>
      <c r="D340" s="580"/>
      <c r="E340" s="553"/>
      <c r="F340" s="532"/>
      <c r="G340" s="533"/>
      <c r="H340" s="534"/>
      <c r="I340" s="372" t="s">
        <v>98</v>
      </c>
      <c r="J340" s="387"/>
      <c r="K340" s="387" t="s">
        <v>48</v>
      </c>
      <c r="L340" s="378">
        <f t="shared" si="46"/>
        <v>0</v>
      </c>
      <c r="M340" s="113" t="e">
        <f>F340*#REF!*J340</f>
        <v>#REF!</v>
      </c>
      <c r="N340" s="110"/>
      <c r="O340" s="259"/>
      <c r="P340" s="156"/>
    </row>
    <row r="341" spans="1:16" s="111" customFormat="1" ht="13.5" customHeight="1">
      <c r="A341" s="525"/>
      <c r="B341" s="526"/>
      <c r="C341" s="552" t="s">
        <v>79</v>
      </c>
      <c r="D341" s="580"/>
      <c r="E341" s="553"/>
      <c r="F341" s="532"/>
      <c r="G341" s="533"/>
      <c r="H341" s="534"/>
      <c r="I341" s="372" t="s">
        <v>98</v>
      </c>
      <c r="J341" s="387"/>
      <c r="K341" s="387" t="s">
        <v>48</v>
      </c>
      <c r="L341" s="378">
        <f t="shared" si="46"/>
        <v>0</v>
      </c>
      <c r="M341" s="113" t="e">
        <f t="shared" ref="M341:M346" si="48">F341*I341*J341</f>
        <v>#VALUE!</v>
      </c>
      <c r="N341" s="113"/>
      <c r="O341" s="259"/>
      <c r="P341" s="156"/>
    </row>
    <row r="342" spans="1:16" s="111" customFormat="1" ht="13.5" customHeight="1">
      <c r="A342" s="525"/>
      <c r="B342" s="526"/>
      <c r="C342" s="552" t="s">
        <v>372</v>
      </c>
      <c r="D342" s="580"/>
      <c r="E342" s="553"/>
      <c r="F342" s="532"/>
      <c r="G342" s="533"/>
      <c r="H342" s="534"/>
      <c r="I342" s="372" t="s">
        <v>98</v>
      </c>
      <c r="J342" s="387"/>
      <c r="K342" s="387" t="s">
        <v>48</v>
      </c>
      <c r="L342" s="378">
        <f t="shared" si="46"/>
        <v>0</v>
      </c>
      <c r="M342" s="113" t="e">
        <f t="shared" si="48"/>
        <v>#VALUE!</v>
      </c>
      <c r="N342" s="113"/>
      <c r="O342" s="259"/>
      <c r="P342" s="156"/>
    </row>
    <row r="343" spans="1:16" s="111" customFormat="1" ht="13.5" customHeight="1">
      <c r="A343" s="525"/>
      <c r="B343" s="526"/>
      <c r="C343" s="552" t="s">
        <v>76</v>
      </c>
      <c r="D343" s="580"/>
      <c r="E343" s="553"/>
      <c r="F343" s="532"/>
      <c r="G343" s="533"/>
      <c r="H343" s="534"/>
      <c r="I343" s="372" t="s">
        <v>98</v>
      </c>
      <c r="J343" s="387"/>
      <c r="K343" s="387" t="s">
        <v>48</v>
      </c>
      <c r="L343" s="378">
        <f t="shared" si="46"/>
        <v>0</v>
      </c>
      <c r="M343" s="113" t="e">
        <f t="shared" si="48"/>
        <v>#VALUE!</v>
      </c>
      <c r="N343" s="113"/>
      <c r="O343" s="259"/>
      <c r="P343" s="156"/>
    </row>
    <row r="344" spans="1:16" s="111" customFormat="1" ht="13.5" customHeight="1">
      <c r="A344" s="525"/>
      <c r="B344" s="526"/>
      <c r="C344" s="552" t="s">
        <v>377</v>
      </c>
      <c r="D344" s="580"/>
      <c r="E344" s="553"/>
      <c r="F344" s="532"/>
      <c r="G344" s="533"/>
      <c r="H344" s="534"/>
      <c r="I344" s="372" t="s">
        <v>98</v>
      </c>
      <c r="J344" s="387"/>
      <c r="K344" s="387" t="s">
        <v>48</v>
      </c>
      <c r="L344" s="378">
        <f t="shared" si="46"/>
        <v>0</v>
      </c>
      <c r="M344" s="113" t="e">
        <f t="shared" si="48"/>
        <v>#VALUE!</v>
      </c>
      <c r="N344" s="113"/>
      <c r="O344" s="259"/>
      <c r="P344" s="156"/>
    </row>
    <row r="345" spans="1:16" s="111" customFormat="1" ht="13.5" customHeight="1">
      <c r="A345" s="525"/>
      <c r="B345" s="526"/>
      <c r="C345" s="573" t="s">
        <v>374</v>
      </c>
      <c r="D345" s="573"/>
      <c r="E345" s="573"/>
      <c r="F345" s="532"/>
      <c r="G345" s="533"/>
      <c r="H345" s="534"/>
      <c r="I345" s="372" t="s">
        <v>98</v>
      </c>
      <c r="J345" s="387"/>
      <c r="K345" s="387" t="s">
        <v>48</v>
      </c>
      <c r="L345" s="378">
        <f t="shared" si="46"/>
        <v>0</v>
      </c>
      <c r="M345" s="113" t="e">
        <f t="shared" si="48"/>
        <v>#VALUE!</v>
      </c>
      <c r="N345" s="113"/>
      <c r="O345" s="259"/>
      <c r="P345" s="156"/>
    </row>
    <row r="346" spans="1:16" s="111" customFormat="1" ht="13.5" customHeight="1">
      <c r="A346" s="525"/>
      <c r="B346" s="526"/>
      <c r="C346" s="573" t="s">
        <v>78</v>
      </c>
      <c r="D346" s="573"/>
      <c r="E346" s="573"/>
      <c r="F346" s="532"/>
      <c r="G346" s="533"/>
      <c r="H346" s="534"/>
      <c r="I346" s="372" t="s">
        <v>98</v>
      </c>
      <c r="J346" s="387"/>
      <c r="K346" s="387" t="s">
        <v>48</v>
      </c>
      <c r="L346" s="378">
        <f t="shared" si="46"/>
        <v>0</v>
      </c>
      <c r="M346" s="113" t="e">
        <f t="shared" si="48"/>
        <v>#VALUE!</v>
      </c>
      <c r="N346" s="113"/>
      <c r="O346" s="259"/>
      <c r="P346" s="156"/>
    </row>
    <row r="347" spans="1:16" s="111" customFormat="1" ht="13.5" customHeight="1">
      <c r="A347" s="525"/>
      <c r="B347" s="526"/>
      <c r="C347" s="697"/>
      <c r="D347" s="698"/>
      <c r="E347" s="699"/>
      <c r="F347" s="653"/>
      <c r="G347" s="654"/>
      <c r="H347" s="654"/>
      <c r="I347" s="372" t="s">
        <v>98</v>
      </c>
      <c r="J347" s="329"/>
      <c r="K347" s="329"/>
      <c r="L347" s="378">
        <f t="shared" si="46"/>
        <v>0</v>
      </c>
      <c r="M347" s="163" t="e">
        <f>F347*I339*J347</f>
        <v>#VALUE!</v>
      </c>
      <c r="N347" s="422"/>
      <c r="O347" s="259"/>
      <c r="P347" s="156"/>
    </row>
    <row r="348" spans="1:16" s="111" customFormat="1" ht="13.5" customHeight="1">
      <c r="A348" s="525"/>
      <c r="B348" s="526"/>
      <c r="C348" s="697"/>
      <c r="D348" s="698"/>
      <c r="E348" s="699"/>
      <c r="F348" s="653"/>
      <c r="G348" s="654"/>
      <c r="H348" s="654"/>
      <c r="I348" s="372" t="s">
        <v>98</v>
      </c>
      <c r="J348" s="329"/>
      <c r="K348" s="329"/>
      <c r="L348" s="378">
        <f t="shared" ref="L348:L350" si="49">F348*J348</f>
        <v>0</v>
      </c>
      <c r="M348" s="163" t="e">
        <f>F348*I340*J348</f>
        <v>#VALUE!</v>
      </c>
      <c r="N348" s="422"/>
      <c r="O348" s="259"/>
      <c r="P348" s="156"/>
    </row>
    <row r="349" spans="1:16" s="111" customFormat="1" ht="13.5" customHeight="1">
      <c r="A349" s="525"/>
      <c r="B349" s="526"/>
      <c r="C349" s="697"/>
      <c r="D349" s="698"/>
      <c r="E349" s="699"/>
      <c r="F349" s="653"/>
      <c r="G349" s="654"/>
      <c r="H349" s="654"/>
      <c r="I349" s="372" t="s">
        <v>98</v>
      </c>
      <c r="J349" s="329"/>
      <c r="K349" s="329"/>
      <c r="L349" s="378">
        <f t="shared" si="49"/>
        <v>0</v>
      </c>
      <c r="M349" s="163" t="e">
        <f>F349*I349*J349</f>
        <v>#VALUE!</v>
      </c>
      <c r="N349" s="422"/>
      <c r="O349" s="259"/>
      <c r="P349" s="156"/>
    </row>
    <row r="350" spans="1:16" s="111" customFormat="1" ht="13.5" customHeight="1">
      <c r="A350" s="527"/>
      <c r="B350" s="528"/>
      <c r="C350" s="545"/>
      <c r="D350" s="546"/>
      <c r="E350" s="547"/>
      <c r="F350" s="548"/>
      <c r="G350" s="549"/>
      <c r="H350" s="549"/>
      <c r="I350" s="373" t="s">
        <v>98</v>
      </c>
      <c r="J350" s="330"/>
      <c r="K350" s="330"/>
      <c r="L350" s="378">
        <f t="shared" si="49"/>
        <v>0</v>
      </c>
      <c r="M350" s="163">
        <f>F350*K350</f>
        <v>0</v>
      </c>
      <c r="N350" s="164"/>
      <c r="O350" s="259"/>
      <c r="P350" s="156"/>
    </row>
    <row r="351" spans="1:16" s="111" customFormat="1" ht="13.5" customHeight="1">
      <c r="A351" s="518"/>
      <c r="B351" s="519"/>
      <c r="C351" s="538" t="s">
        <v>378</v>
      </c>
      <c r="D351" s="538"/>
      <c r="E351" s="538"/>
      <c r="F351" s="538"/>
      <c r="G351" s="538"/>
      <c r="H351" s="538"/>
      <c r="I351" s="538"/>
      <c r="J351" s="538"/>
      <c r="K351" s="539"/>
      <c r="L351" s="233">
        <f>SUM(L339:L350)</f>
        <v>0</v>
      </c>
      <c r="M351" s="230" t="e">
        <f>SUM(M339:M346)</f>
        <v>#REF!</v>
      </c>
      <c r="N351" s="233">
        <f>SUM(N339:N350)</f>
        <v>0</v>
      </c>
      <c r="O351" s="259"/>
      <c r="P351" s="156"/>
    </row>
    <row r="352" spans="1:16" s="2" customFormat="1" ht="3" customHeight="1">
      <c r="A352" s="134"/>
      <c r="B352" s="134"/>
      <c r="C352" s="134"/>
      <c r="D352" s="134"/>
      <c r="E352" s="149"/>
      <c r="F352" s="149"/>
      <c r="G352" s="149"/>
      <c r="H352" s="150"/>
      <c r="I352" s="150"/>
      <c r="J352" s="150"/>
      <c r="K352" s="150"/>
      <c r="L352" s="141"/>
      <c r="M352" s="151"/>
      <c r="N352" s="141"/>
      <c r="O352" s="260"/>
      <c r="P352" s="3"/>
    </row>
    <row r="353" spans="1:16" s="111" customFormat="1" ht="13.5" customHeight="1">
      <c r="A353" s="523" t="s">
        <v>379</v>
      </c>
      <c r="B353" s="524"/>
      <c r="C353" s="581" t="s">
        <v>379</v>
      </c>
      <c r="D353" s="581"/>
      <c r="E353" s="581"/>
      <c r="F353" s="669"/>
      <c r="G353" s="670"/>
      <c r="H353" s="671"/>
      <c r="I353" s="371" t="s">
        <v>98</v>
      </c>
      <c r="J353" s="389"/>
      <c r="K353" s="386" t="s">
        <v>380</v>
      </c>
      <c r="L353" s="377">
        <f t="shared" ref="L353" si="50">F353*J353</f>
        <v>0</v>
      </c>
      <c r="M353" s="118" t="e">
        <f>F353*I353</f>
        <v>#VALUE!</v>
      </c>
      <c r="N353" s="118"/>
      <c r="O353" s="259"/>
      <c r="P353" s="156"/>
    </row>
    <row r="354" spans="1:16" s="111" customFormat="1" ht="13.5" customHeight="1">
      <c r="A354" s="525"/>
      <c r="B354" s="526"/>
      <c r="C354" s="552" t="s">
        <v>554</v>
      </c>
      <c r="D354" s="580"/>
      <c r="E354" s="553"/>
      <c r="F354" s="532"/>
      <c r="G354" s="533"/>
      <c r="H354" s="534"/>
      <c r="I354" s="372" t="s">
        <v>98</v>
      </c>
      <c r="J354" s="428"/>
      <c r="K354" s="429" t="s">
        <v>550</v>
      </c>
      <c r="L354" s="378">
        <f t="shared" ref="L354:L357" si="51">F354*J354</f>
        <v>0</v>
      </c>
      <c r="M354" s="163" t="e">
        <f>F354*I354*J354</f>
        <v>#VALUE!</v>
      </c>
      <c r="N354" s="422"/>
      <c r="O354" s="259"/>
      <c r="P354" s="156"/>
    </row>
    <row r="355" spans="1:16" s="111" customFormat="1" ht="13.5" customHeight="1">
      <c r="A355" s="525"/>
      <c r="B355" s="526"/>
      <c r="C355" s="552" t="s">
        <v>555</v>
      </c>
      <c r="D355" s="580"/>
      <c r="E355" s="553"/>
      <c r="F355" s="653"/>
      <c r="G355" s="654"/>
      <c r="H355" s="654"/>
      <c r="I355" s="372" t="s">
        <v>98</v>
      </c>
      <c r="J355" s="329"/>
      <c r="K355" s="387" t="s">
        <v>550</v>
      </c>
      <c r="L355" s="378">
        <f t="shared" si="51"/>
        <v>0</v>
      </c>
      <c r="M355" s="163" t="e">
        <f>F355*I355*J355</f>
        <v>#VALUE!</v>
      </c>
      <c r="N355" s="422"/>
      <c r="O355" s="259"/>
      <c r="P355" s="156"/>
    </row>
    <row r="356" spans="1:16" s="111" customFormat="1" ht="13.5" customHeight="1">
      <c r="A356" s="525"/>
      <c r="B356" s="526"/>
      <c r="C356" s="552"/>
      <c r="D356" s="580"/>
      <c r="E356" s="553"/>
      <c r="F356" s="653"/>
      <c r="G356" s="654"/>
      <c r="H356" s="654"/>
      <c r="I356" s="372" t="s">
        <v>98</v>
      </c>
      <c r="J356" s="329"/>
      <c r="K356" s="329"/>
      <c r="L356" s="378">
        <f t="shared" si="51"/>
        <v>0</v>
      </c>
      <c r="M356" s="163" t="e">
        <f>F356*I356*J356</f>
        <v>#VALUE!</v>
      </c>
      <c r="N356" s="422"/>
      <c r="O356" s="259"/>
      <c r="P356" s="156"/>
    </row>
    <row r="357" spans="1:16" s="111" customFormat="1" ht="13.5" customHeight="1">
      <c r="A357" s="527"/>
      <c r="B357" s="528"/>
      <c r="C357" s="545"/>
      <c r="D357" s="546"/>
      <c r="E357" s="547"/>
      <c r="F357" s="548"/>
      <c r="G357" s="549"/>
      <c r="H357" s="549"/>
      <c r="I357" s="373" t="s">
        <v>98</v>
      </c>
      <c r="J357" s="330"/>
      <c r="K357" s="330"/>
      <c r="L357" s="378">
        <f t="shared" si="51"/>
        <v>0</v>
      </c>
      <c r="M357" s="163">
        <f>F357*K357</f>
        <v>0</v>
      </c>
      <c r="N357" s="164"/>
      <c r="O357" s="259"/>
      <c r="P357" s="156"/>
    </row>
    <row r="358" spans="1:16" s="111" customFormat="1" ht="13.5" customHeight="1">
      <c r="A358" s="518"/>
      <c r="B358" s="519"/>
      <c r="C358" s="538" t="s">
        <v>511</v>
      </c>
      <c r="D358" s="538"/>
      <c r="E358" s="538"/>
      <c r="F358" s="538"/>
      <c r="G358" s="538"/>
      <c r="H358" s="538"/>
      <c r="I358" s="538"/>
      <c r="J358" s="538"/>
      <c r="K358" s="539"/>
      <c r="L358" s="233">
        <f>SUM(J353:J357)</f>
        <v>0</v>
      </c>
      <c r="M358" s="230" t="e">
        <f>SUM(M345:M353)</f>
        <v>#VALUE!</v>
      </c>
      <c r="N358" s="233">
        <f>SUM(L353:L357)</f>
        <v>0</v>
      </c>
      <c r="O358" s="259"/>
      <c r="P358" s="156"/>
    </row>
    <row r="359" spans="1:16" s="2" customFormat="1" ht="15" customHeight="1" thickBot="1">
      <c r="A359" s="134"/>
      <c r="B359" s="135"/>
      <c r="C359" s="659" t="s">
        <v>168</v>
      </c>
      <c r="D359" s="660"/>
      <c r="E359" s="660"/>
      <c r="F359" s="660"/>
      <c r="G359" s="660"/>
      <c r="H359" s="660"/>
      <c r="I359" s="660"/>
      <c r="J359" s="660"/>
      <c r="K359" s="661"/>
      <c r="L359" s="139">
        <f>L332+N337+L351+L358</f>
        <v>0</v>
      </c>
      <c r="M359" s="140"/>
      <c r="N359" s="139">
        <f>N332+P337+N351+N358</f>
        <v>0</v>
      </c>
      <c r="O359" s="260"/>
      <c r="P359" s="3"/>
    </row>
    <row r="360" spans="1:16" s="558" customFormat="1" ht="15" customHeight="1" thickTop="1"/>
    <row r="361" spans="1:16" s="2" customFormat="1" ht="17.100000000000001" customHeight="1">
      <c r="A361" s="662" t="s">
        <v>573</v>
      </c>
      <c r="B361" s="662"/>
      <c r="C361" s="662"/>
      <c r="D361" s="662"/>
      <c r="E361" s="662"/>
      <c r="F361" s="662"/>
      <c r="G361" s="662"/>
      <c r="H361" s="662"/>
      <c r="I361" s="662"/>
      <c r="J361" s="662"/>
      <c r="K361" s="662"/>
      <c r="L361" s="662"/>
      <c r="M361" s="662"/>
      <c r="N361" s="662"/>
      <c r="O361" s="260"/>
      <c r="P361" s="3"/>
    </row>
    <row r="362" spans="1:16" s="23" customFormat="1" ht="15" customHeight="1">
      <c r="A362" s="637" t="s">
        <v>388</v>
      </c>
      <c r="B362" s="637"/>
      <c r="C362" s="637" t="s">
        <v>103</v>
      </c>
      <c r="D362" s="637"/>
      <c r="E362" s="637"/>
      <c r="F362" s="560" t="s">
        <v>322</v>
      </c>
      <c r="G362" s="561"/>
      <c r="H362" s="561"/>
      <c r="I362" s="561"/>
      <c r="J362" s="368" t="s">
        <v>295</v>
      </c>
      <c r="K362" s="120" t="s">
        <v>512</v>
      </c>
      <c r="L362" s="122" t="s">
        <v>389</v>
      </c>
      <c r="M362" s="121"/>
      <c r="N362" s="253" t="s">
        <v>390</v>
      </c>
      <c r="O362" s="257"/>
      <c r="P362" s="258"/>
    </row>
    <row r="363" spans="1:16" s="2" customFormat="1" ht="13.5" customHeight="1">
      <c r="A363" s="578" t="s">
        <v>169</v>
      </c>
      <c r="B363" s="579"/>
      <c r="C363" s="767" t="s">
        <v>177</v>
      </c>
      <c r="D363" s="767"/>
      <c r="E363" s="767"/>
      <c r="F363" s="728"/>
      <c r="G363" s="729"/>
      <c r="H363" s="729"/>
      <c r="I363" s="372" t="s">
        <v>98</v>
      </c>
      <c r="J363" s="386"/>
      <c r="K363" s="386" t="s">
        <v>513</v>
      </c>
      <c r="L363" s="378">
        <f t="shared" ref="L363:L388" si="52">F363*J363</f>
        <v>0</v>
      </c>
      <c r="M363" s="126"/>
      <c r="N363" s="248"/>
      <c r="O363" s="260"/>
      <c r="P363" s="3"/>
    </row>
    <row r="364" spans="1:16" s="2" customFormat="1" ht="13.5" customHeight="1">
      <c r="A364" s="579"/>
      <c r="B364" s="579"/>
      <c r="C364" s="535" t="s">
        <v>178</v>
      </c>
      <c r="D364" s="535"/>
      <c r="E364" s="535"/>
      <c r="F364" s="536"/>
      <c r="G364" s="537"/>
      <c r="H364" s="537"/>
      <c r="I364" s="372" t="s">
        <v>98</v>
      </c>
      <c r="J364" s="329"/>
      <c r="K364" s="387" t="s">
        <v>516</v>
      </c>
      <c r="L364" s="378">
        <f t="shared" si="52"/>
        <v>0</v>
      </c>
      <c r="M364" s="128"/>
      <c r="N364" s="158"/>
      <c r="O364" s="260"/>
      <c r="P364" s="3"/>
    </row>
    <row r="365" spans="1:16" s="2" customFormat="1" ht="13.5" customHeight="1">
      <c r="A365" s="579"/>
      <c r="B365" s="579"/>
      <c r="C365" s="535" t="s">
        <v>170</v>
      </c>
      <c r="D365" s="535"/>
      <c r="E365" s="535"/>
      <c r="F365" s="536"/>
      <c r="G365" s="537"/>
      <c r="H365" s="537"/>
      <c r="I365" s="372" t="s">
        <v>98</v>
      </c>
      <c r="J365" s="329"/>
      <c r="K365" s="387" t="s">
        <v>516</v>
      </c>
      <c r="L365" s="378">
        <f t="shared" si="52"/>
        <v>0</v>
      </c>
      <c r="M365" s="128"/>
      <c r="N365" s="158"/>
      <c r="O365" s="260"/>
      <c r="P365" s="3"/>
    </row>
    <row r="366" spans="1:16" s="2" customFormat="1" ht="13.5" customHeight="1">
      <c r="A366" s="579"/>
      <c r="B366" s="579"/>
      <c r="C366" s="535" t="s">
        <v>175</v>
      </c>
      <c r="D366" s="535"/>
      <c r="E366" s="535"/>
      <c r="F366" s="536"/>
      <c r="G366" s="537"/>
      <c r="H366" s="537"/>
      <c r="I366" s="372" t="s">
        <v>98</v>
      </c>
      <c r="J366" s="329"/>
      <c r="K366" s="387" t="s">
        <v>516</v>
      </c>
      <c r="L366" s="378">
        <f t="shared" si="52"/>
        <v>0</v>
      </c>
      <c r="M366" s="128"/>
      <c r="N366" s="158"/>
      <c r="O366" s="260"/>
      <c r="P366" s="3"/>
    </row>
    <row r="367" spans="1:16" s="2" customFormat="1" ht="13.5" customHeight="1">
      <c r="A367" s="579"/>
      <c r="B367" s="579"/>
      <c r="C367" s="535" t="s">
        <v>173</v>
      </c>
      <c r="D367" s="535"/>
      <c r="E367" s="535"/>
      <c r="F367" s="536"/>
      <c r="G367" s="537"/>
      <c r="H367" s="537"/>
      <c r="I367" s="372" t="s">
        <v>98</v>
      </c>
      <c r="J367" s="329"/>
      <c r="K367" s="387" t="s">
        <v>516</v>
      </c>
      <c r="L367" s="378">
        <f t="shared" si="52"/>
        <v>0</v>
      </c>
      <c r="M367" s="128"/>
      <c r="N367" s="158"/>
      <c r="O367" s="260"/>
      <c r="P367" s="3"/>
    </row>
    <row r="368" spans="1:16" s="2" customFormat="1" ht="13.5" customHeight="1">
      <c r="A368" s="579"/>
      <c r="B368" s="579"/>
      <c r="C368" s="535" t="s">
        <v>171</v>
      </c>
      <c r="D368" s="535"/>
      <c r="E368" s="535"/>
      <c r="F368" s="536"/>
      <c r="G368" s="537"/>
      <c r="H368" s="537"/>
      <c r="I368" s="372" t="s">
        <v>98</v>
      </c>
      <c r="J368" s="329"/>
      <c r="K368" s="387" t="s">
        <v>516</v>
      </c>
      <c r="L368" s="378">
        <f t="shared" si="52"/>
        <v>0</v>
      </c>
      <c r="M368" s="128"/>
      <c r="N368" s="158"/>
      <c r="O368" s="260"/>
      <c r="P368" s="3"/>
    </row>
    <row r="369" spans="1:16" s="2" customFormat="1" ht="13.5" customHeight="1">
      <c r="A369" s="579"/>
      <c r="B369" s="579"/>
      <c r="C369" s="535" t="s">
        <v>176</v>
      </c>
      <c r="D369" s="535"/>
      <c r="E369" s="535"/>
      <c r="F369" s="536"/>
      <c r="G369" s="537"/>
      <c r="H369" s="537"/>
      <c r="I369" s="372" t="s">
        <v>98</v>
      </c>
      <c r="J369" s="329"/>
      <c r="K369" s="387" t="s">
        <v>516</v>
      </c>
      <c r="L369" s="378">
        <f t="shared" si="52"/>
        <v>0</v>
      </c>
      <c r="M369" s="128"/>
      <c r="N369" s="158"/>
      <c r="O369" s="260"/>
      <c r="P369" s="3"/>
    </row>
    <row r="370" spans="1:16" s="2" customFormat="1" ht="13.5" customHeight="1">
      <c r="A370" s="579"/>
      <c r="B370" s="579"/>
      <c r="C370" s="535" t="s">
        <v>172</v>
      </c>
      <c r="D370" s="535"/>
      <c r="E370" s="535"/>
      <c r="F370" s="536"/>
      <c r="G370" s="537"/>
      <c r="H370" s="537"/>
      <c r="I370" s="372" t="s">
        <v>98</v>
      </c>
      <c r="J370" s="329"/>
      <c r="K370" s="387" t="s">
        <v>516</v>
      </c>
      <c r="L370" s="378">
        <f t="shared" si="52"/>
        <v>0</v>
      </c>
      <c r="M370" s="128"/>
      <c r="N370" s="158"/>
      <c r="O370" s="260"/>
      <c r="P370" s="3"/>
    </row>
    <row r="371" spans="1:16" s="2" customFormat="1" ht="13.5" customHeight="1">
      <c r="A371" s="579"/>
      <c r="B371" s="579"/>
      <c r="C371" s="535" t="s">
        <v>174</v>
      </c>
      <c r="D371" s="535"/>
      <c r="E371" s="535"/>
      <c r="F371" s="536"/>
      <c r="G371" s="537"/>
      <c r="H371" s="537"/>
      <c r="I371" s="372" t="s">
        <v>98</v>
      </c>
      <c r="J371" s="329"/>
      <c r="K371" s="387" t="s">
        <v>516</v>
      </c>
      <c r="L371" s="378">
        <f t="shared" si="52"/>
        <v>0</v>
      </c>
      <c r="M371" s="128"/>
      <c r="N371" s="158"/>
      <c r="O371" s="260"/>
      <c r="P371" s="3"/>
    </row>
    <row r="372" spans="1:16" s="2" customFormat="1" ht="13.5" customHeight="1">
      <c r="A372" s="579"/>
      <c r="B372" s="579"/>
      <c r="C372" s="535" t="s">
        <v>179</v>
      </c>
      <c r="D372" s="535"/>
      <c r="E372" s="535"/>
      <c r="F372" s="536"/>
      <c r="G372" s="537"/>
      <c r="H372" s="537"/>
      <c r="I372" s="372" t="s">
        <v>98</v>
      </c>
      <c r="J372" s="329"/>
      <c r="K372" s="387" t="s">
        <v>516</v>
      </c>
      <c r="L372" s="378">
        <f t="shared" si="52"/>
        <v>0</v>
      </c>
      <c r="M372" s="128"/>
      <c r="N372" s="158"/>
      <c r="O372" s="260"/>
      <c r="P372" s="3"/>
    </row>
    <row r="373" spans="1:16" s="2" customFormat="1" ht="13.5" customHeight="1">
      <c r="A373" s="579"/>
      <c r="B373" s="579"/>
      <c r="C373" s="535" t="s">
        <v>181</v>
      </c>
      <c r="D373" s="535"/>
      <c r="E373" s="535"/>
      <c r="F373" s="536"/>
      <c r="G373" s="537"/>
      <c r="H373" s="537"/>
      <c r="I373" s="372" t="s">
        <v>98</v>
      </c>
      <c r="J373" s="329"/>
      <c r="K373" s="390" t="s">
        <v>515</v>
      </c>
      <c r="L373" s="378">
        <f t="shared" si="52"/>
        <v>0</v>
      </c>
      <c r="M373" s="128"/>
      <c r="N373" s="158"/>
      <c r="O373" s="260"/>
      <c r="P373" s="3"/>
    </row>
    <row r="374" spans="1:16" s="2" customFormat="1" ht="13.5" customHeight="1">
      <c r="A374" s="579"/>
      <c r="B374" s="579"/>
      <c r="C374" s="535" t="s">
        <v>182</v>
      </c>
      <c r="D374" s="535"/>
      <c r="E374" s="535"/>
      <c r="F374" s="536"/>
      <c r="G374" s="537"/>
      <c r="H374" s="537"/>
      <c r="I374" s="372" t="s">
        <v>98</v>
      </c>
      <c r="J374" s="329"/>
      <c r="K374" s="329" t="s">
        <v>190</v>
      </c>
      <c r="L374" s="378">
        <f t="shared" si="52"/>
        <v>0</v>
      </c>
      <c r="M374" s="128"/>
      <c r="N374" s="158"/>
      <c r="O374" s="260"/>
      <c r="P374" s="3"/>
    </row>
    <row r="375" spans="1:16" s="2" customFormat="1" ht="13.5" customHeight="1">
      <c r="A375" s="579"/>
      <c r="B375" s="579"/>
      <c r="C375" s="535" t="s">
        <v>180</v>
      </c>
      <c r="D375" s="535"/>
      <c r="E375" s="535"/>
      <c r="F375" s="536"/>
      <c r="G375" s="537"/>
      <c r="H375" s="537"/>
      <c r="I375" s="372" t="s">
        <v>98</v>
      </c>
      <c r="J375" s="329"/>
      <c r="K375" s="387" t="s">
        <v>514</v>
      </c>
      <c r="L375" s="378">
        <f t="shared" si="52"/>
        <v>0</v>
      </c>
      <c r="M375" s="128"/>
      <c r="N375" s="158"/>
      <c r="O375" s="260"/>
      <c r="P375" s="3"/>
    </row>
    <row r="376" spans="1:16" s="2" customFormat="1" ht="13.5" customHeight="1">
      <c r="A376" s="579"/>
      <c r="B376" s="579"/>
      <c r="C376" s="535"/>
      <c r="D376" s="535"/>
      <c r="E376" s="535"/>
      <c r="F376" s="536"/>
      <c r="G376" s="537"/>
      <c r="H376" s="537"/>
      <c r="I376" s="372" t="s">
        <v>98</v>
      </c>
      <c r="J376" s="329"/>
      <c r="K376" s="329"/>
      <c r="L376" s="378">
        <f t="shared" ref="L376:L377" si="53">F376*J376</f>
        <v>0</v>
      </c>
      <c r="M376" s="128"/>
      <c r="N376" s="158"/>
      <c r="O376" s="260"/>
      <c r="P376" s="3"/>
    </row>
    <row r="377" spans="1:16" s="2" customFormat="1" ht="13.5" customHeight="1">
      <c r="A377" s="579"/>
      <c r="B377" s="579"/>
      <c r="C377" s="535"/>
      <c r="D377" s="535"/>
      <c r="E377" s="535"/>
      <c r="F377" s="536"/>
      <c r="G377" s="537"/>
      <c r="H377" s="537"/>
      <c r="I377" s="372" t="s">
        <v>98</v>
      </c>
      <c r="J377" s="329"/>
      <c r="K377" s="329"/>
      <c r="L377" s="378">
        <f t="shared" si="53"/>
        <v>0</v>
      </c>
      <c r="M377" s="128"/>
      <c r="N377" s="158"/>
      <c r="O377" s="260"/>
      <c r="P377" s="3"/>
    </row>
    <row r="378" spans="1:16" s="2" customFormat="1" ht="13.5" customHeight="1">
      <c r="A378" s="579"/>
      <c r="B378" s="579"/>
      <c r="C378" s="535"/>
      <c r="D378" s="535"/>
      <c r="E378" s="535"/>
      <c r="F378" s="536"/>
      <c r="G378" s="537"/>
      <c r="H378" s="537"/>
      <c r="I378" s="372" t="s">
        <v>98</v>
      </c>
      <c r="J378" s="329"/>
      <c r="K378" s="329"/>
      <c r="L378" s="378">
        <f t="shared" si="52"/>
        <v>0</v>
      </c>
      <c r="M378" s="128"/>
      <c r="N378" s="158"/>
      <c r="O378" s="260"/>
      <c r="P378" s="3"/>
    </row>
    <row r="379" spans="1:16" s="2" customFormat="1" ht="13.5" customHeight="1">
      <c r="A379" s="579"/>
      <c r="B379" s="579"/>
      <c r="C379" s="535" t="s">
        <v>183</v>
      </c>
      <c r="D379" s="535"/>
      <c r="E379" s="535"/>
      <c r="F379" s="536"/>
      <c r="G379" s="537"/>
      <c r="H379" s="537"/>
      <c r="I379" s="372" t="s">
        <v>98</v>
      </c>
      <c r="J379" s="329"/>
      <c r="K379" s="387" t="s">
        <v>514</v>
      </c>
      <c r="L379" s="378">
        <f t="shared" si="52"/>
        <v>0</v>
      </c>
      <c r="M379" s="128"/>
      <c r="N379" s="158"/>
      <c r="O379" s="260"/>
      <c r="P379" s="3"/>
    </row>
    <row r="380" spans="1:16" s="2" customFormat="1" ht="13.5" customHeight="1">
      <c r="A380" s="579"/>
      <c r="B380" s="579"/>
      <c r="C380" s="535" t="s">
        <v>184</v>
      </c>
      <c r="D380" s="535"/>
      <c r="E380" s="535"/>
      <c r="F380" s="536"/>
      <c r="G380" s="537"/>
      <c r="H380" s="537"/>
      <c r="I380" s="372" t="s">
        <v>98</v>
      </c>
      <c r="J380" s="329"/>
      <c r="K380" s="387" t="s">
        <v>514</v>
      </c>
      <c r="L380" s="378">
        <f t="shared" si="52"/>
        <v>0</v>
      </c>
      <c r="M380" s="128"/>
      <c r="N380" s="158"/>
      <c r="O380" s="260"/>
      <c r="P380" s="3"/>
    </row>
    <row r="381" spans="1:16" s="2" customFormat="1" ht="13.5" customHeight="1">
      <c r="A381" s="579"/>
      <c r="B381" s="579"/>
      <c r="C381" s="535"/>
      <c r="D381" s="535"/>
      <c r="E381" s="535"/>
      <c r="F381" s="536"/>
      <c r="G381" s="537"/>
      <c r="H381" s="537"/>
      <c r="I381" s="372" t="s">
        <v>98</v>
      </c>
      <c r="J381" s="329"/>
      <c r="K381" s="329"/>
      <c r="L381" s="378">
        <f t="shared" ref="L381:L382" si="54">F381*J381</f>
        <v>0</v>
      </c>
      <c r="M381" s="128"/>
      <c r="N381" s="158"/>
      <c r="O381" s="260"/>
      <c r="P381" s="3"/>
    </row>
    <row r="382" spans="1:16" s="2" customFormat="1" ht="13.5" customHeight="1">
      <c r="A382" s="579"/>
      <c r="B382" s="579"/>
      <c r="C382" s="535"/>
      <c r="D382" s="535"/>
      <c r="E382" s="535"/>
      <c r="F382" s="536"/>
      <c r="G382" s="537"/>
      <c r="H382" s="537"/>
      <c r="I382" s="372" t="s">
        <v>98</v>
      </c>
      <c r="J382" s="329"/>
      <c r="K382" s="329"/>
      <c r="L382" s="378">
        <f t="shared" si="54"/>
        <v>0</v>
      </c>
      <c r="M382" s="128"/>
      <c r="N382" s="158"/>
      <c r="O382" s="260"/>
      <c r="P382" s="3"/>
    </row>
    <row r="383" spans="1:16" s="2" customFormat="1" ht="13.5" customHeight="1">
      <c r="A383" s="579"/>
      <c r="B383" s="579"/>
      <c r="C383" s="535"/>
      <c r="D383" s="535"/>
      <c r="E383" s="535"/>
      <c r="F383" s="536"/>
      <c r="G383" s="537"/>
      <c r="H383" s="537"/>
      <c r="I383" s="372" t="s">
        <v>98</v>
      </c>
      <c r="J383" s="329"/>
      <c r="K383" s="329"/>
      <c r="L383" s="378">
        <f t="shared" si="52"/>
        <v>0</v>
      </c>
      <c r="M383" s="128"/>
      <c r="N383" s="158"/>
      <c r="O383" s="260"/>
      <c r="P383" s="3"/>
    </row>
    <row r="384" spans="1:16" s="2" customFormat="1" ht="13.5" customHeight="1">
      <c r="A384" s="579"/>
      <c r="B384" s="579"/>
      <c r="C384" s="535" t="s">
        <v>185</v>
      </c>
      <c r="D384" s="535"/>
      <c r="E384" s="535"/>
      <c r="F384" s="536"/>
      <c r="G384" s="537"/>
      <c r="H384" s="537"/>
      <c r="I384" s="372" t="s">
        <v>98</v>
      </c>
      <c r="J384" s="329"/>
      <c r="K384" s="329" t="s">
        <v>190</v>
      </c>
      <c r="L384" s="378">
        <f t="shared" si="52"/>
        <v>0</v>
      </c>
      <c r="M384" s="128"/>
      <c r="N384" s="158"/>
      <c r="O384" s="260"/>
      <c r="P384" s="3"/>
    </row>
    <row r="385" spans="1:16" s="2" customFormat="1" ht="13.5" customHeight="1">
      <c r="A385" s="579"/>
      <c r="B385" s="579"/>
      <c r="C385" s="535" t="s">
        <v>186</v>
      </c>
      <c r="D385" s="535"/>
      <c r="E385" s="535"/>
      <c r="F385" s="536"/>
      <c r="G385" s="537"/>
      <c r="H385" s="537"/>
      <c r="I385" s="372" t="s">
        <v>98</v>
      </c>
      <c r="J385" s="329"/>
      <c r="K385" s="329" t="s">
        <v>190</v>
      </c>
      <c r="L385" s="378">
        <f t="shared" si="52"/>
        <v>0</v>
      </c>
      <c r="M385" s="128"/>
      <c r="N385" s="158"/>
      <c r="O385" s="260"/>
      <c r="P385" s="3"/>
    </row>
    <row r="386" spans="1:16" s="2" customFormat="1" ht="13.5" customHeight="1">
      <c r="A386" s="579"/>
      <c r="B386" s="579"/>
      <c r="C386" s="535"/>
      <c r="D386" s="535"/>
      <c r="E386" s="535"/>
      <c r="F386" s="536"/>
      <c r="G386" s="537"/>
      <c r="H386" s="537"/>
      <c r="I386" s="372" t="s">
        <v>98</v>
      </c>
      <c r="J386" s="329"/>
      <c r="K386" s="329"/>
      <c r="L386" s="378">
        <f t="shared" si="52"/>
        <v>0</v>
      </c>
      <c r="M386" s="128"/>
      <c r="N386" s="158"/>
      <c r="O386" s="260"/>
      <c r="P386" s="3"/>
    </row>
    <row r="387" spans="1:16" s="2" customFormat="1" ht="13.5" customHeight="1">
      <c r="A387" s="579"/>
      <c r="B387" s="579"/>
      <c r="C387" s="535"/>
      <c r="D387" s="535"/>
      <c r="E387" s="535"/>
      <c r="F387" s="536"/>
      <c r="G387" s="537"/>
      <c r="H387" s="537"/>
      <c r="I387" s="372" t="s">
        <v>98</v>
      </c>
      <c r="J387" s="329"/>
      <c r="K387" s="329"/>
      <c r="L387" s="378">
        <f t="shared" si="52"/>
        <v>0</v>
      </c>
      <c r="M387" s="128"/>
      <c r="N387" s="158"/>
      <c r="O387" s="260"/>
      <c r="P387" s="3"/>
    </row>
    <row r="388" spans="1:16" s="2" customFormat="1" ht="13.5" customHeight="1">
      <c r="A388" s="579"/>
      <c r="B388" s="579"/>
      <c r="C388" s="520"/>
      <c r="D388" s="520"/>
      <c r="E388" s="520"/>
      <c r="F388" s="521"/>
      <c r="G388" s="522"/>
      <c r="H388" s="522"/>
      <c r="I388" s="372" t="s">
        <v>98</v>
      </c>
      <c r="J388" s="330"/>
      <c r="K388" s="330"/>
      <c r="L388" s="378">
        <f t="shared" si="52"/>
        <v>0</v>
      </c>
      <c r="M388" s="130"/>
      <c r="N388" s="249"/>
      <c r="O388" s="260"/>
      <c r="P388" s="3"/>
    </row>
    <row r="389" spans="1:16" s="2" customFormat="1" ht="13.5" customHeight="1">
      <c r="A389" s="576"/>
      <c r="B389" s="577"/>
      <c r="C389" s="713" t="s">
        <v>517</v>
      </c>
      <c r="D389" s="714"/>
      <c r="E389" s="714"/>
      <c r="F389" s="714"/>
      <c r="G389" s="714"/>
      <c r="H389" s="714"/>
      <c r="I389" s="714"/>
      <c r="J389" s="714"/>
      <c r="K389" s="715"/>
      <c r="L389" s="233">
        <f>SUM(L363:L388)</f>
        <v>0</v>
      </c>
      <c r="M389" s="391"/>
      <c r="N389" s="233">
        <f>SUM(N363:N388)</f>
        <v>0</v>
      </c>
      <c r="O389" s="260"/>
      <c r="P389" s="3"/>
    </row>
    <row r="390" spans="1:16" s="2" customFormat="1" ht="3" customHeight="1">
      <c r="A390" s="144"/>
      <c r="B390" s="144"/>
      <c r="C390" s="145"/>
      <c r="D390" s="145"/>
      <c r="E390" s="146"/>
      <c r="F390" s="146"/>
      <c r="G390" s="146"/>
      <c r="H390" s="147"/>
      <c r="I390" s="147"/>
      <c r="J390" s="147"/>
      <c r="K390" s="147"/>
      <c r="L390" s="146"/>
      <c r="M390" s="133"/>
      <c r="N390" s="148"/>
      <c r="O390" s="260"/>
      <c r="P390" s="3"/>
    </row>
    <row r="391" spans="1:16" s="2" customFormat="1" ht="13.5" customHeight="1">
      <c r="A391" s="866" t="s">
        <v>586</v>
      </c>
      <c r="B391" s="867"/>
      <c r="C391" s="581" t="s">
        <v>394</v>
      </c>
      <c r="D391" s="581"/>
      <c r="E391" s="581"/>
      <c r="F391" s="716"/>
      <c r="G391" s="717"/>
      <c r="H391" s="717"/>
      <c r="I391" s="374" t="s">
        <v>98</v>
      </c>
      <c r="J391" s="328"/>
      <c r="K391" s="328" t="s">
        <v>189</v>
      </c>
      <c r="L391" s="378">
        <f t="shared" ref="L391:L395" si="55">F391*J391</f>
        <v>0</v>
      </c>
      <c r="M391" s="126"/>
      <c r="N391" s="248"/>
      <c r="O391" s="260"/>
      <c r="P391" s="3"/>
    </row>
    <row r="392" spans="1:16" s="2" customFormat="1" ht="13.5" customHeight="1">
      <c r="A392" s="868"/>
      <c r="B392" s="869"/>
      <c r="C392" s="573" t="s">
        <v>391</v>
      </c>
      <c r="D392" s="573"/>
      <c r="E392" s="573"/>
      <c r="F392" s="718"/>
      <c r="G392" s="719"/>
      <c r="H392" s="719"/>
      <c r="I392" s="375" t="s">
        <v>98</v>
      </c>
      <c r="J392" s="329"/>
      <c r="K392" s="329" t="s">
        <v>189</v>
      </c>
      <c r="L392" s="378">
        <f t="shared" si="55"/>
        <v>0</v>
      </c>
      <c r="M392" s="128"/>
      <c r="N392" s="158"/>
      <c r="O392" s="260"/>
      <c r="P392" s="3"/>
    </row>
    <row r="393" spans="1:16" s="2" customFormat="1" ht="13.5" customHeight="1">
      <c r="A393" s="868"/>
      <c r="B393" s="869"/>
      <c r="C393" s="573" t="s">
        <v>392</v>
      </c>
      <c r="D393" s="573"/>
      <c r="E393" s="573"/>
      <c r="F393" s="718"/>
      <c r="G393" s="719"/>
      <c r="H393" s="719"/>
      <c r="I393" s="375" t="s">
        <v>98</v>
      </c>
      <c r="J393" s="329"/>
      <c r="K393" s="329" t="s">
        <v>189</v>
      </c>
      <c r="L393" s="378">
        <f t="shared" si="55"/>
        <v>0</v>
      </c>
      <c r="M393" s="128"/>
      <c r="N393" s="158"/>
      <c r="O393" s="260"/>
      <c r="P393" s="3"/>
    </row>
    <row r="394" spans="1:16" s="2" customFormat="1" ht="13.5" customHeight="1">
      <c r="A394" s="868"/>
      <c r="B394" s="869"/>
      <c r="C394" s="573" t="s">
        <v>393</v>
      </c>
      <c r="D394" s="573"/>
      <c r="E394" s="573"/>
      <c r="F394" s="718"/>
      <c r="G394" s="719"/>
      <c r="H394" s="719"/>
      <c r="I394" s="375" t="s">
        <v>98</v>
      </c>
      <c r="J394" s="329"/>
      <c r="K394" s="329" t="s">
        <v>189</v>
      </c>
      <c r="L394" s="378">
        <f t="shared" si="55"/>
        <v>0</v>
      </c>
      <c r="M394" s="128"/>
      <c r="N394" s="127"/>
      <c r="O394" s="260"/>
      <c r="P394" s="3"/>
    </row>
    <row r="395" spans="1:16" s="2" customFormat="1" ht="13.5" customHeight="1">
      <c r="A395" s="868"/>
      <c r="B395" s="869"/>
      <c r="C395" s="535"/>
      <c r="D395" s="535"/>
      <c r="E395" s="535"/>
      <c r="F395" s="718"/>
      <c r="G395" s="719"/>
      <c r="H395" s="719"/>
      <c r="I395" s="375" t="s">
        <v>98</v>
      </c>
      <c r="J395" s="329"/>
      <c r="K395" s="329"/>
      <c r="L395" s="378">
        <f t="shared" si="55"/>
        <v>0</v>
      </c>
      <c r="M395" s="128"/>
      <c r="N395" s="127"/>
      <c r="O395" s="260"/>
      <c r="P395" s="3"/>
    </row>
    <row r="396" spans="1:16" s="2" customFormat="1" ht="13.5" customHeight="1">
      <c r="A396" s="868"/>
      <c r="B396" s="869"/>
      <c r="C396" s="535"/>
      <c r="D396" s="535"/>
      <c r="E396" s="535"/>
      <c r="F396" s="718"/>
      <c r="G396" s="719"/>
      <c r="H396" s="719"/>
      <c r="I396" s="375" t="s">
        <v>98</v>
      </c>
      <c r="J396" s="329"/>
      <c r="K396" s="329"/>
      <c r="L396" s="378">
        <f t="shared" ref="L396:L397" si="56">F396*J396</f>
        <v>0</v>
      </c>
      <c r="M396" s="128"/>
      <c r="N396" s="158"/>
      <c r="O396" s="260"/>
      <c r="P396" s="3"/>
    </row>
    <row r="397" spans="1:16" s="2" customFormat="1" ht="13.5" customHeight="1">
      <c r="A397" s="870"/>
      <c r="B397" s="871"/>
      <c r="C397" s="520"/>
      <c r="D397" s="520"/>
      <c r="E397" s="520"/>
      <c r="F397" s="864"/>
      <c r="G397" s="865"/>
      <c r="H397" s="865"/>
      <c r="I397" s="376" t="s">
        <v>98</v>
      </c>
      <c r="J397" s="330"/>
      <c r="K397" s="330"/>
      <c r="L397" s="378">
        <f t="shared" si="56"/>
        <v>0</v>
      </c>
      <c r="M397" s="130"/>
      <c r="N397" s="249"/>
      <c r="O397" s="260"/>
      <c r="P397" s="3"/>
    </row>
    <row r="398" spans="1:16" s="2" customFormat="1" ht="13.5" customHeight="1">
      <c r="A398" s="576"/>
      <c r="B398" s="577"/>
      <c r="C398" s="713" t="s">
        <v>518</v>
      </c>
      <c r="D398" s="714"/>
      <c r="E398" s="714"/>
      <c r="F398" s="714"/>
      <c r="G398" s="714"/>
      <c r="H398" s="714"/>
      <c r="I398" s="714"/>
      <c r="J398" s="714"/>
      <c r="K398" s="715"/>
      <c r="L398" s="233">
        <f>SUM(L391:L397)</f>
        <v>0</v>
      </c>
      <c r="M398" s="391"/>
      <c r="N398" s="254">
        <f>SUM(N391:N394)</f>
        <v>0</v>
      </c>
      <c r="O398" s="260"/>
      <c r="P398" s="3"/>
    </row>
    <row r="399" spans="1:16" s="2" customFormat="1" ht="3" customHeight="1">
      <c r="A399" s="134"/>
      <c r="B399" s="134"/>
      <c r="C399" s="134"/>
      <c r="D399" s="134"/>
      <c r="E399" s="149"/>
      <c r="F399" s="149"/>
      <c r="G399" s="149"/>
      <c r="H399" s="150"/>
      <c r="I399" s="150"/>
      <c r="J399" s="150"/>
      <c r="K399" s="150"/>
      <c r="L399" s="141"/>
      <c r="M399" s="151"/>
      <c r="N399" s="141"/>
      <c r="O399" s="260"/>
      <c r="P399" s="3"/>
    </row>
    <row r="400" spans="1:16" s="111" customFormat="1" ht="13.5" customHeight="1">
      <c r="A400" s="523" t="s">
        <v>395</v>
      </c>
      <c r="B400" s="524"/>
      <c r="C400" s="581" t="s">
        <v>396</v>
      </c>
      <c r="D400" s="581"/>
      <c r="E400" s="581"/>
      <c r="F400" s="675"/>
      <c r="G400" s="675"/>
      <c r="H400" s="669"/>
      <c r="I400" s="374" t="s">
        <v>98</v>
      </c>
      <c r="J400" s="384"/>
      <c r="K400" s="392" t="s">
        <v>101</v>
      </c>
      <c r="L400" s="377">
        <f t="shared" ref="L400:L401" si="57">F400*J400</f>
        <v>0</v>
      </c>
      <c r="M400" s="118" t="e">
        <f>F400*I400*#REF!</f>
        <v>#VALUE!</v>
      </c>
      <c r="N400" s="118"/>
      <c r="O400" s="259"/>
      <c r="P400" s="156"/>
    </row>
    <row r="401" spans="1:16" s="111" customFormat="1" ht="13.5" customHeight="1">
      <c r="A401" s="525"/>
      <c r="B401" s="526"/>
      <c r="C401" s="573" t="s">
        <v>397</v>
      </c>
      <c r="D401" s="573"/>
      <c r="E401" s="573"/>
      <c r="F401" s="676"/>
      <c r="G401" s="676"/>
      <c r="H401" s="677"/>
      <c r="I401" s="375" t="s">
        <v>98</v>
      </c>
      <c r="J401" s="380"/>
      <c r="K401" s="318" t="s">
        <v>101</v>
      </c>
      <c r="L401" s="378">
        <f t="shared" si="57"/>
        <v>0</v>
      </c>
      <c r="M401" s="123" t="e">
        <f>F401*I401*#REF!</f>
        <v>#VALUE!</v>
      </c>
      <c r="N401" s="113"/>
      <c r="O401" s="259"/>
      <c r="P401" s="156"/>
    </row>
    <row r="402" spans="1:16" s="2" customFormat="1" ht="13.5" customHeight="1">
      <c r="A402" s="525"/>
      <c r="B402" s="526"/>
      <c r="C402" s="535"/>
      <c r="D402" s="535"/>
      <c r="E402" s="535"/>
      <c r="F402" s="603"/>
      <c r="G402" s="603"/>
      <c r="H402" s="536"/>
      <c r="I402" s="375" t="s">
        <v>98</v>
      </c>
      <c r="J402" s="329"/>
      <c r="K402" s="329"/>
      <c r="L402" s="378">
        <f t="shared" ref="L402:L404" si="58">F402*J402</f>
        <v>0</v>
      </c>
      <c r="M402" s="128"/>
      <c r="N402" s="127"/>
      <c r="O402" s="260"/>
      <c r="P402" s="3"/>
    </row>
    <row r="403" spans="1:16" s="2" customFormat="1" ht="13.5" customHeight="1">
      <c r="A403" s="525"/>
      <c r="B403" s="526"/>
      <c r="C403" s="535"/>
      <c r="D403" s="535"/>
      <c r="E403" s="535"/>
      <c r="F403" s="603"/>
      <c r="G403" s="603"/>
      <c r="H403" s="536"/>
      <c r="I403" s="375" t="s">
        <v>98</v>
      </c>
      <c r="J403" s="329"/>
      <c r="K403" s="329"/>
      <c r="L403" s="378">
        <f t="shared" si="58"/>
        <v>0</v>
      </c>
      <c r="M403" s="128"/>
      <c r="N403" s="127"/>
      <c r="O403" s="260"/>
      <c r="P403" s="3"/>
    </row>
    <row r="404" spans="1:16" s="2" customFormat="1" ht="13.5" customHeight="1">
      <c r="A404" s="527"/>
      <c r="B404" s="528"/>
      <c r="C404" s="520"/>
      <c r="D404" s="520"/>
      <c r="E404" s="520"/>
      <c r="F404" s="739"/>
      <c r="G404" s="739"/>
      <c r="H404" s="521"/>
      <c r="I404" s="376" t="s">
        <v>98</v>
      </c>
      <c r="J404" s="330"/>
      <c r="K404" s="330"/>
      <c r="L404" s="385">
        <f t="shared" si="58"/>
        <v>0</v>
      </c>
      <c r="M404" s="130"/>
      <c r="N404" s="129"/>
      <c r="O404" s="260"/>
      <c r="P404" s="3"/>
    </row>
    <row r="405" spans="1:16" s="111" customFormat="1" ht="13.5" customHeight="1">
      <c r="A405" s="543"/>
      <c r="B405" s="544"/>
      <c r="C405" s="538" t="s">
        <v>398</v>
      </c>
      <c r="D405" s="538"/>
      <c r="E405" s="538"/>
      <c r="F405" s="538"/>
      <c r="G405" s="538"/>
      <c r="H405" s="538"/>
      <c r="I405" s="538"/>
      <c r="J405" s="538"/>
      <c r="K405" s="539"/>
      <c r="L405" s="233">
        <f>SUM(L400:L404)</f>
        <v>0</v>
      </c>
      <c r="M405" s="230" t="e">
        <f>SUM(M400:M401)</f>
        <v>#VALUE!</v>
      </c>
      <c r="N405" s="233">
        <f>SUM(N400:N404)</f>
        <v>0</v>
      </c>
      <c r="O405" s="259"/>
      <c r="P405" s="156"/>
    </row>
    <row r="406" spans="1:16" s="2" customFormat="1" ht="3" customHeight="1">
      <c r="A406" s="134"/>
      <c r="B406" s="134"/>
      <c r="C406" s="134"/>
      <c r="D406" s="134"/>
      <c r="E406" s="149"/>
      <c r="F406" s="149"/>
      <c r="G406" s="149"/>
      <c r="H406" s="150"/>
      <c r="I406" s="150"/>
      <c r="J406" s="150"/>
      <c r="K406" s="150"/>
      <c r="L406" s="141"/>
      <c r="M406" s="143"/>
      <c r="N406" s="141"/>
      <c r="O406" s="260"/>
      <c r="P406" s="3"/>
    </row>
    <row r="407" spans="1:16" s="111" customFormat="1" ht="13.5" customHeight="1">
      <c r="A407" s="523" t="s">
        <v>574</v>
      </c>
      <c r="B407" s="524"/>
      <c r="C407" s="550" t="s">
        <v>556</v>
      </c>
      <c r="D407" s="727"/>
      <c r="E407" s="551"/>
      <c r="F407" s="675"/>
      <c r="G407" s="675"/>
      <c r="H407" s="669"/>
      <c r="I407" s="374" t="s">
        <v>98</v>
      </c>
      <c r="J407" s="393"/>
      <c r="K407" s="430" t="s">
        <v>568</v>
      </c>
      <c r="L407" s="377">
        <f t="shared" ref="L407:L429" si="59">F407*J407</f>
        <v>0</v>
      </c>
      <c r="M407" s="117" t="e">
        <f t="shared" ref="M407:M414" si="60">F407*I407*K407</f>
        <v>#VALUE!</v>
      </c>
      <c r="N407" s="115"/>
      <c r="O407" s="259"/>
      <c r="P407" s="156"/>
    </row>
    <row r="408" spans="1:16" s="111" customFormat="1" ht="13.5" customHeight="1">
      <c r="A408" s="525"/>
      <c r="B408" s="526"/>
      <c r="C408" s="552" t="s">
        <v>413</v>
      </c>
      <c r="D408" s="580"/>
      <c r="E408" s="553"/>
      <c r="F408" s="863"/>
      <c r="G408" s="863"/>
      <c r="H408" s="532"/>
      <c r="I408" s="375" t="s">
        <v>98</v>
      </c>
      <c r="J408" s="394"/>
      <c r="K408" s="318" t="s">
        <v>60</v>
      </c>
      <c r="L408" s="378">
        <f t="shared" ref="L408" si="61">F408*J408</f>
        <v>0</v>
      </c>
      <c r="M408" s="110"/>
      <c r="N408" s="408"/>
      <c r="O408" s="259"/>
      <c r="P408" s="156"/>
    </row>
    <row r="409" spans="1:16" s="111" customFormat="1" ht="13.5" customHeight="1">
      <c r="A409" s="525"/>
      <c r="B409" s="526"/>
      <c r="C409" s="552" t="s">
        <v>407</v>
      </c>
      <c r="D409" s="580"/>
      <c r="E409" s="553"/>
      <c r="F409" s="676"/>
      <c r="G409" s="676"/>
      <c r="H409" s="677"/>
      <c r="I409" s="375" t="s">
        <v>98</v>
      </c>
      <c r="J409" s="394"/>
      <c r="K409" s="318" t="s">
        <v>519</v>
      </c>
      <c r="L409" s="378">
        <f t="shared" si="59"/>
        <v>0</v>
      </c>
      <c r="M409" s="123" t="e">
        <f t="shared" si="60"/>
        <v>#VALUE!</v>
      </c>
      <c r="N409" s="252"/>
      <c r="O409" s="259"/>
      <c r="P409" s="156"/>
    </row>
    <row r="410" spans="1:16" s="111" customFormat="1" ht="13.5" customHeight="1">
      <c r="A410" s="525"/>
      <c r="B410" s="526"/>
      <c r="C410" s="552" t="s">
        <v>415</v>
      </c>
      <c r="D410" s="580"/>
      <c r="E410" s="553"/>
      <c r="F410" s="532"/>
      <c r="G410" s="533"/>
      <c r="H410" s="534"/>
      <c r="I410" s="375" t="s">
        <v>98</v>
      </c>
      <c r="J410" s="321"/>
      <c r="K410" s="387" t="s">
        <v>403</v>
      </c>
      <c r="L410" s="378">
        <f t="shared" si="59"/>
        <v>0</v>
      </c>
      <c r="M410" s="123" t="e">
        <f t="shared" si="60"/>
        <v>#VALUE!</v>
      </c>
      <c r="N410" s="116"/>
      <c r="O410" s="259"/>
      <c r="P410" s="156"/>
    </row>
    <row r="411" spans="1:16" s="111" customFormat="1" ht="13.5" customHeight="1">
      <c r="A411" s="525"/>
      <c r="B411" s="526"/>
      <c r="C411" s="552" t="s">
        <v>412</v>
      </c>
      <c r="D411" s="580"/>
      <c r="E411" s="553"/>
      <c r="F411" s="532"/>
      <c r="G411" s="533"/>
      <c r="H411" s="534"/>
      <c r="I411" s="375" t="s">
        <v>98</v>
      </c>
      <c r="J411" s="321"/>
      <c r="K411" s="387" t="s">
        <v>405</v>
      </c>
      <c r="L411" s="378">
        <f t="shared" si="59"/>
        <v>0</v>
      </c>
      <c r="M411" s="123" t="e">
        <f t="shared" si="60"/>
        <v>#VALUE!</v>
      </c>
      <c r="N411" s="252"/>
      <c r="O411" s="259"/>
      <c r="P411" s="156"/>
    </row>
    <row r="412" spans="1:16" s="111" customFormat="1" ht="13.5" customHeight="1">
      <c r="A412" s="525"/>
      <c r="B412" s="526"/>
      <c r="C412" s="573" t="s">
        <v>71</v>
      </c>
      <c r="D412" s="573"/>
      <c r="E412" s="573"/>
      <c r="F412" s="532"/>
      <c r="G412" s="533"/>
      <c r="H412" s="534"/>
      <c r="I412" s="375" t="s">
        <v>98</v>
      </c>
      <c r="J412" s="321"/>
      <c r="K412" s="387" t="s">
        <v>336</v>
      </c>
      <c r="L412" s="378">
        <f t="shared" si="59"/>
        <v>0</v>
      </c>
      <c r="M412" s="123" t="e">
        <f t="shared" si="60"/>
        <v>#VALUE!</v>
      </c>
      <c r="N412" s="116"/>
      <c r="O412" s="259"/>
      <c r="P412" s="156"/>
    </row>
    <row r="413" spans="1:16" s="111" customFormat="1" ht="13.5" customHeight="1">
      <c r="A413" s="525"/>
      <c r="B413" s="526"/>
      <c r="C413" s="573" t="s">
        <v>68</v>
      </c>
      <c r="D413" s="573"/>
      <c r="E413" s="573"/>
      <c r="F413" s="532"/>
      <c r="G413" s="533"/>
      <c r="H413" s="534"/>
      <c r="I413" s="375" t="s">
        <v>98</v>
      </c>
      <c r="J413" s="321"/>
      <c r="K413" s="387" t="s">
        <v>523</v>
      </c>
      <c r="L413" s="378">
        <f t="shared" si="59"/>
        <v>0</v>
      </c>
      <c r="M413" s="123" t="e">
        <f t="shared" si="60"/>
        <v>#VALUE!</v>
      </c>
      <c r="N413" s="252"/>
      <c r="O413" s="259"/>
      <c r="P413" s="156"/>
    </row>
    <row r="414" spans="1:16" s="111" customFormat="1" ht="13.5" customHeight="1">
      <c r="A414" s="525"/>
      <c r="B414" s="526"/>
      <c r="C414" s="573" t="s">
        <v>12</v>
      </c>
      <c r="D414" s="573"/>
      <c r="E414" s="573"/>
      <c r="F414" s="735"/>
      <c r="G414" s="736"/>
      <c r="H414" s="736"/>
      <c r="I414" s="375" t="s">
        <v>98</v>
      </c>
      <c r="J414" s="321"/>
      <c r="K414" s="387" t="s">
        <v>523</v>
      </c>
      <c r="L414" s="378">
        <f t="shared" si="59"/>
        <v>0</v>
      </c>
      <c r="M414" s="123" t="e">
        <f t="shared" si="60"/>
        <v>#VALUE!</v>
      </c>
      <c r="N414" s="252"/>
      <c r="O414" s="259"/>
      <c r="P414" s="156"/>
    </row>
    <row r="415" spans="1:16" s="2" customFormat="1" ht="13.5" customHeight="1">
      <c r="A415" s="525"/>
      <c r="B415" s="526"/>
      <c r="C415" s="573" t="s">
        <v>90</v>
      </c>
      <c r="D415" s="573"/>
      <c r="E415" s="573"/>
      <c r="F415" s="737"/>
      <c r="G415" s="738"/>
      <c r="H415" s="738"/>
      <c r="I415" s="375" t="s">
        <v>98</v>
      </c>
      <c r="J415" s="321"/>
      <c r="K415" s="387" t="s">
        <v>60</v>
      </c>
      <c r="L415" s="378">
        <f t="shared" si="59"/>
        <v>0</v>
      </c>
      <c r="M415" s="128"/>
      <c r="N415" s="158"/>
      <c r="O415" s="260"/>
      <c r="P415" s="3"/>
    </row>
    <row r="416" spans="1:16" s="2" customFormat="1" ht="13.5" customHeight="1">
      <c r="A416" s="525"/>
      <c r="B416" s="526"/>
      <c r="C416" s="573" t="s">
        <v>406</v>
      </c>
      <c r="D416" s="573"/>
      <c r="E416" s="573"/>
      <c r="F416" s="737"/>
      <c r="G416" s="738"/>
      <c r="H416" s="738"/>
      <c r="I416" s="375" t="s">
        <v>98</v>
      </c>
      <c r="J416" s="321"/>
      <c r="K416" s="387" t="s">
        <v>521</v>
      </c>
      <c r="L416" s="378">
        <f t="shared" si="59"/>
        <v>0</v>
      </c>
      <c r="M416" s="128"/>
      <c r="N416" s="158"/>
      <c r="O416" s="260"/>
      <c r="P416" s="3"/>
    </row>
    <row r="417" spans="1:17" s="111" customFormat="1" ht="13.5" customHeight="1">
      <c r="A417" s="525"/>
      <c r="B417" s="526"/>
      <c r="C417" s="573" t="s">
        <v>410</v>
      </c>
      <c r="D417" s="573"/>
      <c r="E417" s="573"/>
      <c r="F417" s="574"/>
      <c r="G417" s="575"/>
      <c r="H417" s="575"/>
      <c r="I417" s="375" t="s">
        <v>98</v>
      </c>
      <c r="J417" s="321"/>
      <c r="K417" s="387" t="s">
        <v>60</v>
      </c>
      <c r="L417" s="378">
        <f t="shared" si="59"/>
        <v>0</v>
      </c>
      <c r="M417" s="123" t="e">
        <f t="shared" ref="M417:M424" si="62">F417*I417</f>
        <v>#VALUE!</v>
      </c>
      <c r="N417" s="252"/>
      <c r="O417" s="259"/>
      <c r="P417" s="156"/>
    </row>
    <row r="418" spans="1:17" s="111" customFormat="1" ht="13.5" customHeight="1">
      <c r="A418" s="525"/>
      <c r="B418" s="526"/>
      <c r="C418" s="573" t="s">
        <v>411</v>
      </c>
      <c r="D418" s="573"/>
      <c r="E418" s="573"/>
      <c r="F418" s="574"/>
      <c r="G418" s="575"/>
      <c r="H418" s="575"/>
      <c r="I418" s="375" t="s">
        <v>98</v>
      </c>
      <c r="J418" s="321"/>
      <c r="K418" s="387" t="s">
        <v>60</v>
      </c>
      <c r="L418" s="378">
        <f t="shared" si="59"/>
        <v>0</v>
      </c>
      <c r="M418" s="123" t="e">
        <f t="shared" si="62"/>
        <v>#VALUE!</v>
      </c>
      <c r="N418" s="252"/>
      <c r="O418" s="259"/>
      <c r="P418" s="156"/>
    </row>
    <row r="419" spans="1:17" s="111" customFormat="1" ht="13.5" customHeight="1">
      <c r="A419" s="525"/>
      <c r="B419" s="526"/>
      <c r="C419" s="573" t="s">
        <v>409</v>
      </c>
      <c r="D419" s="573"/>
      <c r="E419" s="573"/>
      <c r="F419" s="574"/>
      <c r="G419" s="575"/>
      <c r="H419" s="575"/>
      <c r="I419" s="375" t="s">
        <v>98</v>
      </c>
      <c r="J419" s="321"/>
      <c r="K419" s="387" t="s">
        <v>520</v>
      </c>
      <c r="L419" s="378">
        <f t="shared" si="59"/>
        <v>0</v>
      </c>
      <c r="M419" s="123" t="e">
        <f t="shared" si="62"/>
        <v>#VALUE!</v>
      </c>
      <c r="N419" s="252"/>
      <c r="O419" s="259"/>
      <c r="P419" s="156"/>
    </row>
    <row r="420" spans="1:17" s="111" customFormat="1" ht="13.5" customHeight="1">
      <c r="A420" s="525"/>
      <c r="B420" s="526"/>
      <c r="C420" s="535" t="s">
        <v>187</v>
      </c>
      <c r="D420" s="535"/>
      <c r="E420" s="535"/>
      <c r="F420" s="574"/>
      <c r="G420" s="575"/>
      <c r="H420" s="575"/>
      <c r="I420" s="375" t="s">
        <v>98</v>
      </c>
      <c r="J420" s="321"/>
      <c r="K420" s="387" t="s">
        <v>60</v>
      </c>
      <c r="L420" s="378">
        <f t="shared" si="59"/>
        <v>0</v>
      </c>
      <c r="M420" s="123" t="e">
        <f t="shared" si="62"/>
        <v>#VALUE!</v>
      </c>
      <c r="N420" s="252"/>
      <c r="O420" s="259"/>
      <c r="P420" s="156"/>
    </row>
    <row r="421" spans="1:17" s="111" customFormat="1" ht="13.5" customHeight="1">
      <c r="A421" s="525"/>
      <c r="B421" s="526"/>
      <c r="C421" s="535" t="s">
        <v>188</v>
      </c>
      <c r="D421" s="535"/>
      <c r="E421" s="535"/>
      <c r="F421" s="532"/>
      <c r="G421" s="533"/>
      <c r="H421" s="534"/>
      <c r="I421" s="375" t="s">
        <v>98</v>
      </c>
      <c r="J421" s="321"/>
      <c r="K421" s="387" t="s">
        <v>60</v>
      </c>
      <c r="L421" s="378">
        <f t="shared" si="59"/>
        <v>0</v>
      </c>
      <c r="M421" s="123" t="e">
        <f t="shared" si="62"/>
        <v>#VALUE!</v>
      </c>
      <c r="N421" s="252"/>
      <c r="O421" s="259"/>
      <c r="P421" s="156"/>
    </row>
    <row r="422" spans="1:17" s="111" customFormat="1" ht="13.5" customHeight="1">
      <c r="A422" s="525"/>
      <c r="B422" s="526"/>
      <c r="C422" s="573" t="s">
        <v>404</v>
      </c>
      <c r="D422" s="573"/>
      <c r="E422" s="573"/>
      <c r="F422" s="532"/>
      <c r="G422" s="533"/>
      <c r="H422" s="534"/>
      <c r="I422" s="375" t="s">
        <v>98</v>
      </c>
      <c r="J422" s="321"/>
      <c r="K422" s="387" t="s">
        <v>522</v>
      </c>
      <c r="L422" s="378">
        <f t="shared" si="59"/>
        <v>0</v>
      </c>
      <c r="M422" s="123" t="e">
        <f t="shared" si="62"/>
        <v>#VALUE!</v>
      </c>
      <c r="N422" s="252"/>
      <c r="O422" s="259"/>
      <c r="P422" s="156"/>
    </row>
    <row r="423" spans="1:17" s="111" customFormat="1" ht="13.5" customHeight="1">
      <c r="A423" s="525"/>
      <c r="B423" s="526"/>
      <c r="C423" s="573" t="s">
        <v>402</v>
      </c>
      <c r="D423" s="573"/>
      <c r="E423" s="573"/>
      <c r="F423" s="532"/>
      <c r="G423" s="533"/>
      <c r="H423" s="534"/>
      <c r="I423" s="375" t="s">
        <v>98</v>
      </c>
      <c r="J423" s="395"/>
      <c r="K423" s="387" t="s">
        <v>524</v>
      </c>
      <c r="L423" s="378">
        <f t="shared" si="59"/>
        <v>0</v>
      </c>
      <c r="M423" s="123" t="e">
        <f t="shared" si="62"/>
        <v>#VALUE!</v>
      </c>
      <c r="N423" s="252"/>
      <c r="O423" s="259"/>
      <c r="P423" s="156"/>
    </row>
    <row r="424" spans="1:17" s="111" customFormat="1" ht="13.5" customHeight="1">
      <c r="A424" s="525"/>
      <c r="B424" s="526"/>
      <c r="C424" s="573" t="s">
        <v>401</v>
      </c>
      <c r="D424" s="573"/>
      <c r="E424" s="573"/>
      <c r="F424" s="532"/>
      <c r="G424" s="533"/>
      <c r="H424" s="534"/>
      <c r="I424" s="375" t="s">
        <v>98</v>
      </c>
      <c r="J424" s="395"/>
      <c r="K424" s="387" t="s">
        <v>60</v>
      </c>
      <c r="L424" s="378">
        <f t="shared" si="59"/>
        <v>0</v>
      </c>
      <c r="M424" s="123" t="e">
        <f t="shared" si="62"/>
        <v>#VALUE!</v>
      </c>
      <c r="N424" s="116"/>
      <c r="O424" s="259"/>
      <c r="P424" s="156"/>
    </row>
    <row r="425" spans="1:17" s="111" customFormat="1" ht="13.5" customHeight="1">
      <c r="A425" s="525"/>
      <c r="B425" s="526"/>
      <c r="C425" s="566" t="s">
        <v>414</v>
      </c>
      <c r="D425" s="566"/>
      <c r="E425" s="566"/>
      <c r="F425" s="774"/>
      <c r="G425" s="775"/>
      <c r="H425" s="776"/>
      <c r="I425" s="396" t="s">
        <v>98</v>
      </c>
      <c r="J425" s="397"/>
      <c r="K425" s="398">
        <v>0.03</v>
      </c>
      <c r="L425" s="378">
        <f t="shared" si="59"/>
        <v>0</v>
      </c>
      <c r="M425" s="399">
        <f>F425*J425</f>
        <v>0</v>
      </c>
      <c r="N425" s="400"/>
      <c r="O425" s="259"/>
      <c r="P425" s="156"/>
      <c r="Q425" s="111" t="s">
        <v>525</v>
      </c>
    </row>
    <row r="426" spans="1:17" s="2" customFormat="1" ht="13.5" customHeight="1">
      <c r="A426" s="525"/>
      <c r="B426" s="526"/>
      <c r="C426" s="535"/>
      <c r="D426" s="535"/>
      <c r="E426" s="535"/>
      <c r="F426" s="603"/>
      <c r="G426" s="603"/>
      <c r="H426" s="536"/>
      <c r="I426" s="375" t="s">
        <v>98</v>
      </c>
      <c r="J426" s="329"/>
      <c r="K426" s="329"/>
      <c r="L426" s="378">
        <f t="shared" si="59"/>
        <v>0</v>
      </c>
      <c r="M426" s="128"/>
      <c r="N426" s="127"/>
      <c r="O426" s="260"/>
      <c r="P426" s="3"/>
    </row>
    <row r="427" spans="1:17" s="2" customFormat="1" ht="13.5" customHeight="1">
      <c r="A427" s="525"/>
      <c r="B427" s="526"/>
      <c r="C427" s="535"/>
      <c r="D427" s="535"/>
      <c r="E427" s="535"/>
      <c r="F427" s="603"/>
      <c r="G427" s="603"/>
      <c r="H427" s="536"/>
      <c r="I427" s="375" t="s">
        <v>98</v>
      </c>
      <c r="J427" s="329"/>
      <c r="K427" s="329"/>
      <c r="L427" s="378">
        <f t="shared" si="59"/>
        <v>0</v>
      </c>
      <c r="M427" s="128"/>
      <c r="N427" s="127"/>
      <c r="O427" s="260"/>
      <c r="P427" s="3"/>
    </row>
    <row r="428" spans="1:17" s="2" customFormat="1" ht="13.5" customHeight="1">
      <c r="A428" s="525"/>
      <c r="B428" s="526"/>
      <c r="C428" s="535"/>
      <c r="D428" s="535"/>
      <c r="E428" s="535"/>
      <c r="F428" s="603"/>
      <c r="G428" s="603"/>
      <c r="H428" s="536"/>
      <c r="I428" s="375" t="s">
        <v>98</v>
      </c>
      <c r="J428" s="329"/>
      <c r="K428" s="329"/>
      <c r="L428" s="378">
        <f t="shared" si="59"/>
        <v>0</v>
      </c>
      <c r="M428" s="128"/>
      <c r="N428" s="127"/>
      <c r="O428" s="260"/>
      <c r="P428" s="3"/>
    </row>
    <row r="429" spans="1:17" s="2" customFormat="1" ht="13.5" customHeight="1">
      <c r="A429" s="525"/>
      <c r="B429" s="526"/>
      <c r="C429" s="535"/>
      <c r="D429" s="535"/>
      <c r="E429" s="535"/>
      <c r="F429" s="603"/>
      <c r="G429" s="603"/>
      <c r="H429" s="536"/>
      <c r="I429" s="375" t="s">
        <v>98</v>
      </c>
      <c r="J429" s="329"/>
      <c r="K429" s="329"/>
      <c r="L429" s="378">
        <f t="shared" si="59"/>
        <v>0</v>
      </c>
      <c r="M429" s="128"/>
      <c r="N429" s="127"/>
      <c r="O429" s="260"/>
      <c r="P429" s="3"/>
    </row>
    <row r="430" spans="1:17" s="2" customFormat="1" ht="13.5" customHeight="1">
      <c r="A430" s="527"/>
      <c r="B430" s="528"/>
      <c r="C430" s="520"/>
      <c r="D430" s="520"/>
      <c r="E430" s="520"/>
      <c r="F430" s="739"/>
      <c r="G430" s="739"/>
      <c r="H430" s="521"/>
      <c r="I430" s="376" t="s">
        <v>98</v>
      </c>
      <c r="J430" s="330"/>
      <c r="K430" s="330"/>
      <c r="L430" s="385">
        <f t="shared" ref="L430" si="63">F430*J430</f>
        <v>0</v>
      </c>
      <c r="M430" s="130"/>
      <c r="N430" s="129"/>
      <c r="O430" s="260"/>
      <c r="P430" s="3"/>
    </row>
    <row r="431" spans="1:17" s="2" customFormat="1" ht="13.5" customHeight="1">
      <c r="A431" s="576"/>
      <c r="B431" s="577"/>
      <c r="C431" s="713" t="s">
        <v>526</v>
      </c>
      <c r="D431" s="714"/>
      <c r="E431" s="714"/>
      <c r="F431" s="714"/>
      <c r="G431" s="714"/>
      <c r="H431" s="714"/>
      <c r="I431" s="714"/>
      <c r="J431" s="714"/>
      <c r="K431" s="720"/>
      <c r="L431" s="233">
        <f>SUM(L407:L430)</f>
        <v>0</v>
      </c>
      <c r="M431" s="391"/>
      <c r="N431" s="233">
        <f>SUM(N42:N407)</f>
        <v>0</v>
      </c>
      <c r="O431" s="260"/>
      <c r="P431" s="3"/>
    </row>
    <row r="432" spans="1:17" s="2" customFormat="1" ht="3" customHeight="1">
      <c r="A432" s="134"/>
      <c r="B432" s="134"/>
      <c r="C432" s="134"/>
      <c r="D432" s="134"/>
      <c r="E432" s="149"/>
      <c r="F432" s="149"/>
      <c r="G432" s="149"/>
      <c r="H432" s="150"/>
      <c r="I432" s="150"/>
      <c r="J432" s="150"/>
      <c r="K432" s="150"/>
      <c r="L432" s="141"/>
      <c r="M432" s="143"/>
      <c r="N432" s="141"/>
      <c r="O432" s="260"/>
      <c r="P432" s="3"/>
    </row>
    <row r="433" spans="1:16" s="2" customFormat="1" ht="13.5" customHeight="1">
      <c r="A433" s="578" t="s">
        <v>191</v>
      </c>
      <c r="B433" s="579"/>
      <c r="C433" s="767" t="s">
        <v>192</v>
      </c>
      <c r="D433" s="767"/>
      <c r="E433" s="767"/>
      <c r="F433" s="728"/>
      <c r="G433" s="729"/>
      <c r="H433" s="780"/>
      <c r="I433" s="375" t="s">
        <v>98</v>
      </c>
      <c r="J433" s="328"/>
      <c r="K433" s="328" t="s">
        <v>189</v>
      </c>
      <c r="L433" s="378">
        <f t="shared" ref="L433:L436" si="64">F433*J433</f>
        <v>0</v>
      </c>
      <c r="M433" s="126"/>
      <c r="N433" s="248"/>
      <c r="O433" s="260"/>
      <c r="P433" s="3"/>
    </row>
    <row r="434" spans="1:16" s="2" customFormat="1" ht="13.5" customHeight="1">
      <c r="A434" s="579"/>
      <c r="B434" s="579"/>
      <c r="C434" s="535"/>
      <c r="D434" s="535"/>
      <c r="E434" s="535"/>
      <c r="F434" s="536"/>
      <c r="G434" s="537"/>
      <c r="H434" s="777"/>
      <c r="I434" s="375" t="s">
        <v>98</v>
      </c>
      <c r="J434" s="329"/>
      <c r="K434" s="329" t="s">
        <v>189</v>
      </c>
      <c r="L434" s="378">
        <f t="shared" si="64"/>
        <v>0</v>
      </c>
      <c r="M434" s="128"/>
      <c r="N434" s="158"/>
      <c r="O434" s="260"/>
      <c r="P434" s="3"/>
    </row>
    <row r="435" spans="1:16" s="2" customFormat="1" ht="13.5" customHeight="1">
      <c r="A435" s="579"/>
      <c r="B435" s="579"/>
      <c r="C435" s="535"/>
      <c r="D435" s="535"/>
      <c r="E435" s="535"/>
      <c r="F435" s="536"/>
      <c r="G435" s="537"/>
      <c r="H435" s="777"/>
      <c r="I435" s="375" t="s">
        <v>98</v>
      </c>
      <c r="J435" s="329"/>
      <c r="K435" s="329"/>
      <c r="L435" s="378">
        <f t="shared" si="64"/>
        <v>0</v>
      </c>
      <c r="M435" s="128"/>
      <c r="N435" s="158"/>
      <c r="O435" s="260"/>
      <c r="P435" s="3"/>
    </row>
    <row r="436" spans="1:16" s="2" customFormat="1" ht="13.5" customHeight="1">
      <c r="A436" s="579"/>
      <c r="B436" s="579"/>
      <c r="C436" s="520"/>
      <c r="D436" s="520"/>
      <c r="E436" s="520"/>
      <c r="F436" s="521"/>
      <c r="G436" s="522"/>
      <c r="H436" s="778"/>
      <c r="I436" s="376" t="s">
        <v>98</v>
      </c>
      <c r="J436" s="330"/>
      <c r="K436" s="330"/>
      <c r="L436" s="378">
        <f t="shared" si="64"/>
        <v>0</v>
      </c>
      <c r="M436" s="130"/>
      <c r="N436" s="249"/>
      <c r="O436" s="260"/>
      <c r="P436" s="3"/>
    </row>
    <row r="437" spans="1:16" s="2" customFormat="1" ht="13.5" customHeight="1">
      <c r="A437" s="131"/>
      <c r="B437" s="132"/>
      <c r="C437" s="733" t="s">
        <v>527</v>
      </c>
      <c r="D437" s="733"/>
      <c r="E437" s="733"/>
      <c r="F437" s="733"/>
      <c r="G437" s="733"/>
      <c r="H437" s="733"/>
      <c r="I437" s="733"/>
      <c r="J437" s="733"/>
      <c r="K437" s="733"/>
      <c r="L437" s="233">
        <f>SUM(L433:L436)</f>
        <v>0</v>
      </c>
      <c r="M437" s="391"/>
      <c r="N437" s="254">
        <f>SUM(N433:N436)</f>
        <v>0</v>
      </c>
      <c r="O437" s="260"/>
      <c r="P437" s="3"/>
    </row>
    <row r="438" spans="1:16" s="2" customFormat="1" ht="13.5" customHeight="1" thickBot="1">
      <c r="A438" s="136"/>
      <c r="B438" s="137"/>
      <c r="C438" s="734" t="s">
        <v>193</v>
      </c>
      <c r="D438" s="734"/>
      <c r="E438" s="734"/>
      <c r="F438" s="734"/>
      <c r="G438" s="734"/>
      <c r="H438" s="734"/>
      <c r="I438" s="734"/>
      <c r="J438" s="734"/>
      <c r="K438" s="734"/>
      <c r="L438" s="139">
        <f>L389+L398+L405+L431+L437</f>
        <v>0</v>
      </c>
      <c r="M438" s="140"/>
      <c r="N438" s="242">
        <f>N389+N398+N405+N431+N437</f>
        <v>0</v>
      </c>
      <c r="O438" s="260"/>
      <c r="P438" s="3"/>
    </row>
    <row r="439" spans="1:16" s="558" customFormat="1" ht="15" customHeight="1" thickTop="1"/>
    <row r="440" spans="1:16" s="2" customFormat="1" ht="17.100000000000001" customHeight="1">
      <c r="A440" s="662" t="s">
        <v>194</v>
      </c>
      <c r="B440" s="662"/>
      <c r="C440" s="662"/>
      <c r="D440" s="662"/>
      <c r="E440" s="662"/>
      <c r="F440" s="662"/>
      <c r="G440" s="662"/>
      <c r="H440" s="662"/>
      <c r="I440" s="662"/>
      <c r="J440" s="662"/>
      <c r="K440" s="662"/>
      <c r="L440" s="662"/>
      <c r="M440" s="662"/>
      <c r="N440" s="662"/>
      <c r="O440" s="260"/>
      <c r="P440" s="3"/>
    </row>
    <row r="441" spans="1:16" s="6" customFormat="1" ht="15" customHeight="1">
      <c r="A441" s="722" t="s">
        <v>195</v>
      </c>
      <c r="B441" s="723"/>
      <c r="C441" s="722" t="s">
        <v>165</v>
      </c>
      <c r="D441" s="779"/>
      <c r="E441" s="723"/>
      <c r="F441" s="560" t="s">
        <v>322</v>
      </c>
      <c r="G441" s="561"/>
      <c r="H441" s="561"/>
      <c r="I441" s="562"/>
      <c r="J441" s="368" t="s">
        <v>295</v>
      </c>
      <c r="K441" s="120" t="s">
        <v>512</v>
      </c>
      <c r="L441" s="327" t="s">
        <v>166</v>
      </c>
      <c r="M441" s="160"/>
      <c r="N441" s="326" t="s">
        <v>167</v>
      </c>
      <c r="O441" s="265"/>
      <c r="P441" s="266"/>
    </row>
    <row r="442" spans="1:16" s="2" customFormat="1" ht="13.5" customHeight="1">
      <c r="A442" s="578" t="s">
        <v>196</v>
      </c>
      <c r="B442" s="579"/>
      <c r="C442" s="767" t="s">
        <v>197</v>
      </c>
      <c r="D442" s="767"/>
      <c r="E442" s="767"/>
      <c r="F442" s="728"/>
      <c r="G442" s="729"/>
      <c r="H442" s="729"/>
      <c r="I442" s="372" t="s">
        <v>98</v>
      </c>
      <c r="J442" s="386"/>
      <c r="K442" s="386" t="s">
        <v>528</v>
      </c>
      <c r="L442" s="377">
        <f t="shared" ref="L442:L450" si="65">F442*J442</f>
        <v>0</v>
      </c>
      <c r="M442" s="126"/>
      <c r="N442" s="248"/>
      <c r="O442" s="260"/>
      <c r="P442" s="3"/>
    </row>
    <row r="443" spans="1:16" s="2" customFormat="1" ht="13.5" customHeight="1">
      <c r="A443" s="579"/>
      <c r="B443" s="579"/>
      <c r="C443" s="535" t="s">
        <v>198</v>
      </c>
      <c r="D443" s="535"/>
      <c r="E443" s="535"/>
      <c r="F443" s="536"/>
      <c r="G443" s="537"/>
      <c r="H443" s="537"/>
      <c r="I443" s="372" t="s">
        <v>98</v>
      </c>
      <c r="J443" s="329"/>
      <c r="K443" s="387" t="s">
        <v>528</v>
      </c>
      <c r="L443" s="378">
        <f t="shared" si="65"/>
        <v>0</v>
      </c>
      <c r="M443" s="128"/>
      <c r="N443" s="158"/>
      <c r="O443" s="260"/>
      <c r="P443" s="3"/>
    </row>
    <row r="444" spans="1:16" s="2" customFormat="1" ht="13.5" customHeight="1">
      <c r="A444" s="579"/>
      <c r="B444" s="579"/>
      <c r="C444" s="535" t="s">
        <v>199</v>
      </c>
      <c r="D444" s="535"/>
      <c r="E444" s="535"/>
      <c r="F444" s="536"/>
      <c r="G444" s="537"/>
      <c r="H444" s="537"/>
      <c r="I444" s="372" t="s">
        <v>98</v>
      </c>
      <c r="J444" s="329"/>
      <c r="K444" s="387" t="s">
        <v>528</v>
      </c>
      <c r="L444" s="378">
        <f t="shared" si="65"/>
        <v>0</v>
      </c>
      <c r="M444" s="128"/>
      <c r="N444" s="158"/>
      <c r="O444" s="260"/>
      <c r="P444" s="3"/>
    </row>
    <row r="445" spans="1:16" s="2" customFormat="1" ht="13.5" customHeight="1">
      <c r="A445" s="579"/>
      <c r="B445" s="579"/>
      <c r="C445" s="535" t="s">
        <v>200</v>
      </c>
      <c r="D445" s="535"/>
      <c r="E445" s="535"/>
      <c r="F445" s="536"/>
      <c r="G445" s="537"/>
      <c r="H445" s="537"/>
      <c r="I445" s="372" t="s">
        <v>98</v>
      </c>
      <c r="J445" s="329"/>
      <c r="K445" s="387" t="s">
        <v>528</v>
      </c>
      <c r="L445" s="378">
        <f t="shared" si="65"/>
        <v>0</v>
      </c>
      <c r="M445" s="128"/>
      <c r="N445" s="158"/>
      <c r="O445" s="260"/>
      <c r="P445" s="3"/>
    </row>
    <row r="446" spans="1:16" s="2" customFormat="1" ht="13.5" customHeight="1">
      <c r="A446" s="579"/>
      <c r="B446" s="579"/>
      <c r="C446" s="535" t="s">
        <v>201</v>
      </c>
      <c r="D446" s="535"/>
      <c r="E446" s="535"/>
      <c r="F446" s="536"/>
      <c r="G446" s="537"/>
      <c r="H446" s="537"/>
      <c r="I446" s="372" t="s">
        <v>98</v>
      </c>
      <c r="J446" s="329"/>
      <c r="K446" s="387" t="s">
        <v>528</v>
      </c>
      <c r="L446" s="378">
        <f t="shared" si="65"/>
        <v>0</v>
      </c>
      <c r="M446" s="128"/>
      <c r="N446" s="158"/>
      <c r="O446" s="260"/>
      <c r="P446" s="3"/>
    </row>
    <row r="447" spans="1:16" s="2" customFormat="1" ht="13.5" customHeight="1">
      <c r="A447" s="579"/>
      <c r="B447" s="579"/>
      <c r="C447" s="641" t="s">
        <v>416</v>
      </c>
      <c r="D447" s="819"/>
      <c r="E447" s="642"/>
      <c r="F447" s="536"/>
      <c r="G447" s="537"/>
      <c r="H447" s="537"/>
      <c r="I447" s="372" t="s">
        <v>98</v>
      </c>
      <c r="J447" s="329"/>
      <c r="K447" s="387" t="s">
        <v>528</v>
      </c>
      <c r="L447" s="378">
        <f t="shared" si="65"/>
        <v>0</v>
      </c>
      <c r="M447" s="128"/>
      <c r="N447" s="158"/>
      <c r="O447" s="260"/>
      <c r="P447" s="3"/>
    </row>
    <row r="448" spans="1:16" s="2" customFormat="1" ht="13.5" customHeight="1">
      <c r="A448" s="579"/>
      <c r="B448" s="579"/>
      <c r="C448" s="535"/>
      <c r="D448" s="535"/>
      <c r="E448" s="535"/>
      <c r="F448" s="536"/>
      <c r="G448" s="537"/>
      <c r="H448" s="537"/>
      <c r="I448" s="372" t="s">
        <v>98</v>
      </c>
      <c r="J448" s="329"/>
      <c r="K448" s="387" t="s">
        <v>528</v>
      </c>
      <c r="L448" s="378">
        <f t="shared" si="65"/>
        <v>0</v>
      </c>
      <c r="M448" s="128"/>
      <c r="N448" s="158"/>
      <c r="O448" s="260"/>
      <c r="P448" s="3"/>
    </row>
    <row r="449" spans="1:16" s="2" customFormat="1" ht="13.5" customHeight="1">
      <c r="A449" s="579"/>
      <c r="B449" s="579"/>
      <c r="C449" s="535"/>
      <c r="D449" s="535"/>
      <c r="E449" s="535"/>
      <c r="F449" s="536"/>
      <c r="G449" s="537"/>
      <c r="H449" s="537"/>
      <c r="I449" s="372" t="s">
        <v>98</v>
      </c>
      <c r="J449" s="329"/>
      <c r="K449" s="387" t="s">
        <v>528</v>
      </c>
      <c r="L449" s="378">
        <f t="shared" si="65"/>
        <v>0</v>
      </c>
      <c r="M449" s="128"/>
      <c r="N449" s="158"/>
      <c r="O449" s="260"/>
      <c r="P449" s="3"/>
    </row>
    <row r="450" spans="1:16" s="2" customFormat="1" ht="13.5" customHeight="1">
      <c r="A450" s="579"/>
      <c r="B450" s="579"/>
      <c r="C450" s="535"/>
      <c r="D450" s="535"/>
      <c r="E450" s="535"/>
      <c r="F450" s="536"/>
      <c r="G450" s="537"/>
      <c r="H450" s="537"/>
      <c r="I450" s="372" t="s">
        <v>98</v>
      </c>
      <c r="J450" s="329"/>
      <c r="K450" s="387" t="s">
        <v>528</v>
      </c>
      <c r="L450" s="378">
        <f t="shared" si="65"/>
        <v>0</v>
      </c>
      <c r="M450" s="128"/>
      <c r="N450" s="158"/>
      <c r="O450" s="260"/>
      <c r="P450" s="3"/>
    </row>
    <row r="451" spans="1:16" s="2" customFormat="1" ht="13.5" customHeight="1">
      <c r="A451" s="134"/>
      <c r="B451" s="135"/>
      <c r="C451" s="724" t="s">
        <v>202</v>
      </c>
      <c r="D451" s="725"/>
      <c r="E451" s="725"/>
      <c r="F451" s="725"/>
      <c r="G451" s="725"/>
      <c r="H451" s="725"/>
      <c r="I451" s="725"/>
      <c r="J451" s="725"/>
      <c r="K451" s="726"/>
      <c r="L451" s="152">
        <f>SUM(L442:L450)</f>
        <v>0</v>
      </c>
      <c r="M451" s="153"/>
      <c r="N451" s="255">
        <f>SUM(N442:N450)</f>
        <v>0</v>
      </c>
      <c r="O451" s="260"/>
      <c r="P451" s="3"/>
    </row>
    <row r="452" spans="1:16" s="558" customFormat="1" ht="15" customHeight="1"/>
    <row r="453" spans="1:16" s="2" customFormat="1" ht="17.100000000000001" customHeight="1">
      <c r="A453" s="662" t="s">
        <v>203</v>
      </c>
      <c r="B453" s="662"/>
      <c r="C453" s="662"/>
      <c r="D453" s="662"/>
      <c r="E453" s="662"/>
      <c r="F453" s="662"/>
      <c r="G453" s="662"/>
      <c r="H453" s="662"/>
      <c r="I453" s="662"/>
      <c r="J453" s="662"/>
      <c r="K453" s="662"/>
      <c r="L453" s="662"/>
      <c r="M453" s="662"/>
      <c r="N453" s="662"/>
      <c r="O453" s="260"/>
      <c r="P453" s="3"/>
    </row>
    <row r="454" spans="1:16" s="6" customFormat="1" ht="15" customHeight="1">
      <c r="A454" s="722" t="s">
        <v>204</v>
      </c>
      <c r="B454" s="723"/>
      <c r="C454" s="722" t="s">
        <v>165</v>
      </c>
      <c r="D454" s="779"/>
      <c r="E454" s="723"/>
      <c r="F454" s="560" t="s">
        <v>322</v>
      </c>
      <c r="G454" s="561"/>
      <c r="H454" s="561"/>
      <c r="I454" s="562"/>
      <c r="J454" s="368" t="s">
        <v>295</v>
      </c>
      <c r="K454" s="120" t="s">
        <v>512</v>
      </c>
      <c r="L454" s="327" t="s">
        <v>166</v>
      </c>
      <c r="M454" s="160"/>
      <c r="N454" s="326" t="s">
        <v>167</v>
      </c>
      <c r="O454" s="265"/>
      <c r="P454" s="266"/>
    </row>
    <row r="455" spans="1:16" s="2" customFormat="1" ht="13.5" customHeight="1">
      <c r="A455" s="578" t="s">
        <v>205</v>
      </c>
      <c r="B455" s="579"/>
      <c r="C455" s="582" t="s">
        <v>207</v>
      </c>
      <c r="D455" s="583"/>
      <c r="E455" s="584"/>
      <c r="F455" s="728"/>
      <c r="G455" s="729"/>
      <c r="H455" s="729"/>
      <c r="I455" s="372" t="s">
        <v>98</v>
      </c>
      <c r="J455" s="386"/>
      <c r="K455" s="386" t="s">
        <v>529</v>
      </c>
      <c r="L455" s="377">
        <f t="shared" ref="L455:L461" si="66">F455*J455</f>
        <v>0</v>
      </c>
      <c r="M455" s="126"/>
      <c r="N455" s="248"/>
      <c r="O455" s="260"/>
      <c r="P455" s="3"/>
    </row>
    <row r="456" spans="1:16" s="2" customFormat="1" ht="13.5" customHeight="1">
      <c r="A456" s="579"/>
      <c r="B456" s="579"/>
      <c r="C456" s="730" t="s">
        <v>206</v>
      </c>
      <c r="D456" s="731"/>
      <c r="E456" s="732"/>
      <c r="F456" s="536"/>
      <c r="G456" s="537"/>
      <c r="H456" s="537"/>
      <c r="I456" s="372" t="s">
        <v>98</v>
      </c>
      <c r="J456" s="329"/>
      <c r="K456" s="387" t="s">
        <v>529</v>
      </c>
      <c r="L456" s="378">
        <f t="shared" si="66"/>
        <v>0</v>
      </c>
      <c r="M456" s="128"/>
      <c r="N456" s="127"/>
      <c r="O456" s="260"/>
      <c r="P456" s="3"/>
    </row>
    <row r="457" spans="1:16" s="2" customFormat="1" ht="13.5" customHeight="1">
      <c r="A457" s="579"/>
      <c r="B457" s="579"/>
      <c r="C457" s="585" t="s">
        <v>532</v>
      </c>
      <c r="D457" s="535"/>
      <c r="E457" s="535"/>
      <c r="F457" s="536"/>
      <c r="G457" s="537"/>
      <c r="H457" s="537"/>
      <c r="I457" s="372" t="s">
        <v>98</v>
      </c>
      <c r="J457" s="329"/>
      <c r="K457" s="387" t="s">
        <v>531</v>
      </c>
      <c r="L457" s="378">
        <f t="shared" si="66"/>
        <v>0</v>
      </c>
      <c r="M457" s="128"/>
      <c r="N457" s="127"/>
      <c r="O457" s="260"/>
      <c r="P457" s="3"/>
    </row>
    <row r="458" spans="1:16" s="2" customFormat="1" ht="13.5" customHeight="1">
      <c r="A458" s="579"/>
      <c r="B458" s="579"/>
      <c r="C458" s="566" t="s">
        <v>417</v>
      </c>
      <c r="D458" s="566"/>
      <c r="E458" s="566"/>
      <c r="F458" s="567"/>
      <c r="G458" s="568"/>
      <c r="H458" s="568"/>
      <c r="I458" s="403" t="s">
        <v>98</v>
      </c>
      <c r="J458" s="369"/>
      <c r="K458" s="387" t="s">
        <v>529</v>
      </c>
      <c r="L458" s="379">
        <f t="shared" si="66"/>
        <v>0</v>
      </c>
      <c r="M458" s="401"/>
      <c r="N458" s="129"/>
      <c r="O458" s="260"/>
      <c r="P458" s="3"/>
    </row>
    <row r="459" spans="1:16" s="2" customFormat="1" ht="13.5" customHeight="1">
      <c r="A459" s="579"/>
      <c r="B459" s="579"/>
      <c r="C459" s="573" t="s">
        <v>418</v>
      </c>
      <c r="D459" s="573"/>
      <c r="E459" s="573"/>
      <c r="F459" s="536"/>
      <c r="G459" s="537"/>
      <c r="H459" s="537"/>
      <c r="I459" s="372" t="s">
        <v>98</v>
      </c>
      <c r="J459" s="329"/>
      <c r="K459" s="387" t="s">
        <v>530</v>
      </c>
      <c r="L459" s="378">
        <f t="shared" si="66"/>
        <v>0</v>
      </c>
      <c r="M459" s="128"/>
      <c r="N459" s="402"/>
      <c r="O459" s="260"/>
      <c r="P459" s="3"/>
    </row>
    <row r="460" spans="1:16" s="2" customFormat="1" ht="13.5" customHeight="1">
      <c r="A460" s="579"/>
      <c r="B460" s="579"/>
      <c r="C460" s="535"/>
      <c r="D460" s="535"/>
      <c r="E460" s="535"/>
      <c r="F460" s="536"/>
      <c r="G460" s="537"/>
      <c r="H460" s="537"/>
      <c r="I460" s="372" t="s">
        <v>98</v>
      </c>
      <c r="J460" s="329"/>
      <c r="K460" s="387"/>
      <c r="L460" s="378">
        <f t="shared" si="66"/>
        <v>0</v>
      </c>
      <c r="M460" s="128"/>
      <c r="N460" s="158"/>
      <c r="O460" s="260"/>
      <c r="P460" s="3"/>
    </row>
    <row r="461" spans="1:16" s="2" customFormat="1" ht="13.5" customHeight="1">
      <c r="A461" s="579"/>
      <c r="B461" s="579"/>
      <c r="C461" s="535"/>
      <c r="D461" s="535"/>
      <c r="E461" s="535"/>
      <c r="F461" s="536"/>
      <c r="G461" s="537"/>
      <c r="H461" s="537"/>
      <c r="I461" s="372" t="s">
        <v>98</v>
      </c>
      <c r="J461" s="329"/>
      <c r="K461" s="387"/>
      <c r="L461" s="378">
        <f t="shared" si="66"/>
        <v>0</v>
      </c>
      <c r="M461" s="128"/>
      <c r="N461" s="158"/>
      <c r="O461" s="260"/>
      <c r="P461" s="3"/>
    </row>
    <row r="462" spans="1:16" s="2" customFormat="1" ht="13.5" customHeight="1">
      <c r="A462" s="579"/>
      <c r="B462" s="579"/>
      <c r="C462" s="535"/>
      <c r="D462" s="535"/>
      <c r="E462" s="535"/>
      <c r="F462" s="536"/>
      <c r="G462" s="537"/>
      <c r="H462" s="537"/>
      <c r="I462" s="372" t="s">
        <v>98</v>
      </c>
      <c r="J462" s="329"/>
      <c r="K462" s="387"/>
      <c r="L462" s="378">
        <f t="shared" ref="L462:L463" si="67">F462*J462</f>
        <v>0</v>
      </c>
      <c r="M462" s="128"/>
      <c r="N462" s="158"/>
      <c r="O462" s="260"/>
      <c r="P462" s="3"/>
    </row>
    <row r="463" spans="1:16" s="2" customFormat="1" ht="13.5" customHeight="1">
      <c r="A463" s="579"/>
      <c r="B463" s="579"/>
      <c r="C463" s="535"/>
      <c r="D463" s="535"/>
      <c r="E463" s="535"/>
      <c r="F463" s="536"/>
      <c r="G463" s="537"/>
      <c r="H463" s="537"/>
      <c r="I463" s="372" t="s">
        <v>98</v>
      </c>
      <c r="J463" s="329"/>
      <c r="K463" s="387"/>
      <c r="L463" s="378">
        <f t="shared" si="67"/>
        <v>0</v>
      </c>
      <c r="M463" s="128"/>
      <c r="N463" s="158"/>
      <c r="O463" s="260"/>
      <c r="P463" s="3"/>
    </row>
    <row r="464" spans="1:16" s="2" customFormat="1" ht="13.5" customHeight="1">
      <c r="A464" s="134"/>
      <c r="B464" s="135"/>
      <c r="C464" s="724" t="s">
        <v>208</v>
      </c>
      <c r="D464" s="725"/>
      <c r="E464" s="725"/>
      <c r="F464" s="725"/>
      <c r="G464" s="725"/>
      <c r="H464" s="725"/>
      <c r="I464" s="725"/>
      <c r="J464" s="725"/>
      <c r="K464" s="726"/>
      <c r="L464" s="152">
        <f>SUM(L455:L463)</f>
        <v>0</v>
      </c>
      <c r="M464" s="153"/>
      <c r="N464" s="255">
        <f>SUM(N455:N463)</f>
        <v>0</v>
      </c>
      <c r="O464" s="260"/>
      <c r="P464" s="3"/>
    </row>
    <row r="465" spans="1:16" s="558" customFormat="1" ht="15" customHeight="1"/>
    <row r="466" spans="1:16" s="2" customFormat="1" ht="17.100000000000001" customHeight="1">
      <c r="A466" s="662" t="s">
        <v>419</v>
      </c>
      <c r="B466" s="662"/>
      <c r="C466" s="662"/>
      <c r="D466" s="662"/>
      <c r="E466" s="662"/>
      <c r="F466" s="662"/>
      <c r="G466" s="662"/>
      <c r="H466" s="662"/>
      <c r="I466" s="662"/>
      <c r="J466" s="662"/>
      <c r="K466" s="662"/>
      <c r="L466" s="662"/>
      <c r="M466" s="662"/>
      <c r="N466" s="662"/>
      <c r="O466" s="260"/>
      <c r="P466" s="3"/>
    </row>
    <row r="467" spans="1:16" s="6" customFormat="1" ht="15" customHeight="1">
      <c r="A467" s="710" t="s">
        <v>209</v>
      </c>
      <c r="B467" s="710"/>
      <c r="C467" s="710" t="s">
        <v>165</v>
      </c>
      <c r="D467" s="710"/>
      <c r="E467" s="710"/>
      <c r="F467" s="560" t="s">
        <v>322</v>
      </c>
      <c r="G467" s="561"/>
      <c r="H467" s="561"/>
      <c r="I467" s="562"/>
      <c r="J467" s="368" t="s">
        <v>295</v>
      </c>
      <c r="K467" s="236" t="s">
        <v>433</v>
      </c>
      <c r="L467" s="327" t="s">
        <v>166</v>
      </c>
      <c r="M467" s="160"/>
      <c r="N467" s="326" t="s">
        <v>167</v>
      </c>
      <c r="O467" s="265"/>
      <c r="P467" s="266"/>
    </row>
    <row r="468" spans="1:16" s="111" customFormat="1" ht="13.5" customHeight="1">
      <c r="A468" s="523" t="s">
        <v>557</v>
      </c>
      <c r="B468" s="524"/>
      <c r="C468" s="569" t="s">
        <v>566</v>
      </c>
      <c r="D468" s="569"/>
      <c r="E468" s="569"/>
      <c r="F468" s="570"/>
      <c r="G468" s="571"/>
      <c r="H468" s="571"/>
      <c r="I468" s="403" t="s">
        <v>98</v>
      </c>
      <c r="J468" s="404"/>
      <c r="K468" s="56" t="s">
        <v>567</v>
      </c>
      <c r="L468" s="377">
        <f t="shared" ref="L468:L474" si="68">F468*J468</f>
        <v>0</v>
      </c>
      <c r="M468" s="123" t="e">
        <f>F468*I468</f>
        <v>#VALUE!</v>
      </c>
      <c r="N468" s="115"/>
      <c r="O468" s="259"/>
      <c r="P468" s="156"/>
    </row>
    <row r="469" spans="1:16" s="111" customFormat="1" ht="13.5" customHeight="1">
      <c r="A469" s="525"/>
      <c r="B469" s="526"/>
      <c r="C469" s="572" t="s">
        <v>420</v>
      </c>
      <c r="D469" s="572"/>
      <c r="E469" s="572"/>
      <c r="F469" s="536"/>
      <c r="G469" s="537"/>
      <c r="H469" s="537"/>
      <c r="I469" s="372" t="s">
        <v>98</v>
      </c>
      <c r="J469" s="387"/>
      <c r="K469" s="55" t="s">
        <v>567</v>
      </c>
      <c r="L469" s="378">
        <f t="shared" si="68"/>
        <v>0</v>
      </c>
      <c r="M469" s="123" t="e">
        <f>F469*I469</f>
        <v>#VALUE!</v>
      </c>
      <c r="N469" s="252"/>
      <c r="O469" s="259"/>
      <c r="P469" s="156"/>
    </row>
    <row r="470" spans="1:16" s="2" customFormat="1" ht="13.5" customHeight="1">
      <c r="A470" s="525"/>
      <c r="B470" s="526"/>
      <c r="C470" s="535"/>
      <c r="D470" s="535"/>
      <c r="E470" s="535"/>
      <c r="F470" s="536"/>
      <c r="G470" s="537"/>
      <c r="H470" s="537"/>
      <c r="I470" s="372" t="s">
        <v>98</v>
      </c>
      <c r="J470" s="329"/>
      <c r="K470" s="387"/>
      <c r="L470" s="378">
        <f t="shared" si="68"/>
        <v>0</v>
      </c>
      <c r="M470" s="128"/>
      <c r="N470" s="158"/>
      <c r="O470" s="260"/>
      <c r="P470" s="3"/>
    </row>
    <row r="471" spans="1:16" s="2" customFormat="1" ht="13.5" customHeight="1">
      <c r="A471" s="527"/>
      <c r="B471" s="528"/>
      <c r="C471" s="535"/>
      <c r="D471" s="535"/>
      <c r="E471" s="535"/>
      <c r="F471" s="536"/>
      <c r="G471" s="537"/>
      <c r="H471" s="537"/>
      <c r="I471" s="372" t="s">
        <v>98</v>
      </c>
      <c r="J471" s="329"/>
      <c r="K471" s="387"/>
      <c r="L471" s="378">
        <f t="shared" si="68"/>
        <v>0</v>
      </c>
      <c r="M471" s="128"/>
      <c r="N471" s="158"/>
      <c r="O471" s="260"/>
      <c r="P471" s="3"/>
    </row>
    <row r="472" spans="1:16" s="111" customFormat="1" ht="13.5" customHeight="1">
      <c r="A472" s="518"/>
      <c r="B472" s="519"/>
      <c r="C472" s="711" t="s">
        <v>534</v>
      </c>
      <c r="D472" s="711"/>
      <c r="E472" s="711"/>
      <c r="F472" s="711"/>
      <c r="G472" s="711"/>
      <c r="H472" s="711"/>
      <c r="I472" s="711"/>
      <c r="J472" s="711"/>
      <c r="K472" s="712"/>
      <c r="L472" s="233">
        <f>SUM(L468:L471)</f>
        <v>0</v>
      </c>
      <c r="M472" s="230" t="e">
        <f>SUM(M468:M469)</f>
        <v>#VALUE!</v>
      </c>
      <c r="N472" s="233">
        <f>SUM(N468:N471)</f>
        <v>0</v>
      </c>
      <c r="O472" s="259"/>
      <c r="P472" s="156"/>
    </row>
    <row r="473" spans="1:16" s="2" customFormat="1" ht="3" customHeight="1">
      <c r="A473" s="134"/>
      <c r="B473" s="134"/>
      <c r="C473" s="134"/>
      <c r="D473" s="134"/>
      <c r="E473" s="149"/>
      <c r="F473" s="149"/>
      <c r="G473" s="149"/>
      <c r="H473" s="150"/>
      <c r="I473" s="150"/>
      <c r="J473" s="150"/>
      <c r="K473" s="150"/>
      <c r="L473" s="141"/>
      <c r="M473" s="143"/>
      <c r="N473" s="141"/>
      <c r="O473" s="260"/>
      <c r="P473" s="3"/>
    </row>
    <row r="474" spans="1:16" s="111" customFormat="1" ht="13.5" customHeight="1">
      <c r="A474" s="523" t="s">
        <v>558</v>
      </c>
      <c r="B474" s="524"/>
      <c r="C474" s="550" t="s">
        <v>434</v>
      </c>
      <c r="D474" s="727"/>
      <c r="E474" s="551"/>
      <c r="F474" s="728"/>
      <c r="G474" s="729"/>
      <c r="H474" s="729"/>
      <c r="I474" s="371" t="s">
        <v>98</v>
      </c>
      <c r="J474" s="386"/>
      <c r="K474" s="56" t="s">
        <v>338</v>
      </c>
      <c r="L474" s="377">
        <f t="shared" si="68"/>
        <v>0</v>
      </c>
      <c r="M474" s="118" t="e">
        <f>F474*I474</f>
        <v>#VALUE!</v>
      </c>
      <c r="N474" s="405"/>
      <c r="O474" s="259"/>
      <c r="P474" s="156"/>
    </row>
    <row r="475" spans="1:16" s="2" customFormat="1" ht="13.5" customHeight="1">
      <c r="A475" s="525"/>
      <c r="B475" s="526"/>
      <c r="C475" s="535"/>
      <c r="D475" s="535"/>
      <c r="E475" s="535"/>
      <c r="F475" s="536"/>
      <c r="G475" s="537"/>
      <c r="H475" s="537"/>
      <c r="I475" s="372" t="s">
        <v>98</v>
      </c>
      <c r="J475" s="329"/>
      <c r="K475" s="387"/>
      <c r="L475" s="378">
        <f t="shared" ref="L475:L476" si="69">F475*J475</f>
        <v>0</v>
      </c>
      <c r="M475" s="128"/>
      <c r="N475" s="127"/>
      <c r="O475" s="260"/>
      <c r="P475" s="3"/>
    </row>
    <row r="476" spans="1:16" s="2" customFormat="1" ht="13.5" customHeight="1">
      <c r="A476" s="527"/>
      <c r="B476" s="528"/>
      <c r="C476" s="520"/>
      <c r="D476" s="520"/>
      <c r="E476" s="520"/>
      <c r="F476" s="521"/>
      <c r="G476" s="522"/>
      <c r="H476" s="522"/>
      <c r="I476" s="373" t="s">
        <v>98</v>
      </c>
      <c r="J476" s="330"/>
      <c r="K476" s="388"/>
      <c r="L476" s="385">
        <f t="shared" si="69"/>
        <v>0</v>
      </c>
      <c r="M476" s="130"/>
      <c r="N476" s="129"/>
      <c r="O476" s="260"/>
      <c r="P476" s="3"/>
    </row>
    <row r="477" spans="1:16" s="111" customFormat="1" ht="13.5" customHeight="1">
      <c r="A477" s="518"/>
      <c r="B477" s="519"/>
      <c r="C477" s="711" t="s">
        <v>533</v>
      </c>
      <c r="D477" s="711"/>
      <c r="E477" s="711"/>
      <c r="F477" s="711"/>
      <c r="G477" s="711"/>
      <c r="H477" s="711"/>
      <c r="I477" s="711"/>
      <c r="J477" s="711"/>
      <c r="K477" s="712"/>
      <c r="L477" s="233">
        <f>SUM(L474:L476)</f>
        <v>0</v>
      </c>
      <c r="M477" s="230" t="e">
        <f>SUM(M472:M474)</f>
        <v>#VALUE!</v>
      </c>
      <c r="N477" s="233">
        <f>SUM(N474:N476)</f>
        <v>0</v>
      </c>
      <c r="O477" s="259"/>
      <c r="P477" s="156"/>
    </row>
    <row r="478" spans="1:16" s="2" customFormat="1" ht="3" customHeight="1">
      <c r="A478" s="134"/>
      <c r="B478" s="134"/>
      <c r="C478" s="134"/>
      <c r="D478" s="134"/>
      <c r="E478" s="149"/>
      <c r="F478" s="149"/>
      <c r="G478" s="149"/>
      <c r="H478" s="150"/>
      <c r="I478" s="150"/>
      <c r="J478" s="150"/>
      <c r="K478" s="150"/>
      <c r="L478" s="141"/>
      <c r="M478" s="143"/>
      <c r="N478" s="141"/>
      <c r="O478" s="260"/>
      <c r="P478" s="3"/>
    </row>
    <row r="479" spans="1:16" s="111" customFormat="1" ht="13.5" customHeight="1">
      <c r="A479" s="523" t="s">
        <v>559</v>
      </c>
      <c r="B479" s="524"/>
      <c r="C479" s="581" t="s">
        <v>435</v>
      </c>
      <c r="D479" s="581"/>
      <c r="E479" s="581"/>
      <c r="F479" s="675"/>
      <c r="G479" s="675"/>
      <c r="H479" s="721"/>
      <c r="I479" s="371" t="s">
        <v>98</v>
      </c>
      <c r="J479" s="328"/>
      <c r="K479" s="56" t="s">
        <v>48</v>
      </c>
      <c r="L479" s="377">
        <f t="shared" ref="L479:L481" si="70">F479*J479</f>
        <v>0</v>
      </c>
      <c r="M479" s="112" t="e">
        <f>F479*I479</f>
        <v>#VALUE!</v>
      </c>
      <c r="N479" s="405"/>
      <c r="O479" s="259"/>
      <c r="P479" s="156"/>
    </row>
    <row r="480" spans="1:16" s="111" customFormat="1" ht="13.5" customHeight="1">
      <c r="A480" s="525"/>
      <c r="B480" s="526"/>
      <c r="C480" s="529" t="s">
        <v>421</v>
      </c>
      <c r="D480" s="530"/>
      <c r="E480" s="531"/>
      <c r="F480" s="532"/>
      <c r="G480" s="533"/>
      <c r="H480" s="534"/>
      <c r="I480" s="372" t="s">
        <v>98</v>
      </c>
      <c r="J480" s="329"/>
      <c r="K480" s="55" t="s">
        <v>338</v>
      </c>
      <c r="L480" s="378">
        <f t="shared" si="70"/>
        <v>0</v>
      </c>
      <c r="M480" s="112" t="e">
        <f>F480*I480</f>
        <v>#VALUE!</v>
      </c>
      <c r="N480" s="406"/>
      <c r="O480" s="259"/>
      <c r="P480" s="156"/>
    </row>
    <row r="481" spans="1:16" s="111" customFormat="1" ht="13.5" customHeight="1">
      <c r="A481" s="525"/>
      <c r="B481" s="526"/>
      <c r="C481" s="529" t="s">
        <v>422</v>
      </c>
      <c r="D481" s="530"/>
      <c r="E481" s="531"/>
      <c r="F481" s="532"/>
      <c r="G481" s="533"/>
      <c r="H481" s="534"/>
      <c r="I481" s="372" t="s">
        <v>98</v>
      </c>
      <c r="J481" s="329"/>
      <c r="K481" s="55" t="s">
        <v>338</v>
      </c>
      <c r="L481" s="378">
        <f t="shared" si="70"/>
        <v>0</v>
      </c>
      <c r="M481" s="112" t="e">
        <f>F481*I481</f>
        <v>#VALUE!</v>
      </c>
      <c r="N481" s="406"/>
      <c r="O481" s="259"/>
      <c r="P481" s="156"/>
    </row>
    <row r="482" spans="1:16" s="2" customFormat="1" ht="13.5" customHeight="1">
      <c r="A482" s="525"/>
      <c r="B482" s="526"/>
      <c r="C482" s="535"/>
      <c r="D482" s="535"/>
      <c r="E482" s="535"/>
      <c r="F482" s="536"/>
      <c r="G482" s="537"/>
      <c r="H482" s="537"/>
      <c r="I482" s="372" t="s">
        <v>98</v>
      </c>
      <c r="J482" s="329"/>
      <c r="K482" s="387"/>
      <c r="L482" s="378">
        <f t="shared" ref="L482:L483" si="71">F482*J482</f>
        <v>0</v>
      </c>
      <c r="M482" s="128"/>
      <c r="N482" s="127"/>
      <c r="O482" s="260"/>
      <c r="P482" s="3"/>
    </row>
    <row r="483" spans="1:16" s="2" customFormat="1" ht="13.5" customHeight="1">
      <c r="A483" s="527"/>
      <c r="B483" s="528"/>
      <c r="C483" s="520"/>
      <c r="D483" s="520"/>
      <c r="E483" s="520"/>
      <c r="F483" s="521"/>
      <c r="G483" s="522"/>
      <c r="H483" s="522"/>
      <c r="I483" s="373" t="s">
        <v>98</v>
      </c>
      <c r="J483" s="330"/>
      <c r="K483" s="388"/>
      <c r="L483" s="385">
        <f t="shared" si="71"/>
        <v>0</v>
      </c>
      <c r="M483" s="130"/>
      <c r="N483" s="129"/>
      <c r="O483" s="260"/>
      <c r="P483" s="3"/>
    </row>
    <row r="484" spans="1:16" s="111" customFormat="1" ht="13.5" customHeight="1">
      <c r="A484" s="518"/>
      <c r="B484" s="519"/>
      <c r="C484" s="538" t="s">
        <v>423</v>
      </c>
      <c r="D484" s="538"/>
      <c r="E484" s="538"/>
      <c r="F484" s="538"/>
      <c r="G484" s="538"/>
      <c r="H484" s="538"/>
      <c r="I484" s="538"/>
      <c r="J484" s="538"/>
      <c r="K484" s="539"/>
      <c r="L484" s="233">
        <f>SUM(L479:L481)</f>
        <v>0</v>
      </c>
      <c r="M484" s="230" t="e">
        <f>SUM(M479:M481)</f>
        <v>#VALUE!</v>
      </c>
      <c r="N484" s="233">
        <f>SUM(N479:N481)</f>
        <v>0</v>
      </c>
      <c r="O484" s="259"/>
      <c r="P484" s="156"/>
    </row>
    <row r="485" spans="1:16" s="2" customFormat="1" ht="3" customHeight="1">
      <c r="A485" s="134"/>
      <c r="B485" s="134"/>
      <c r="C485" s="134"/>
      <c r="D485" s="134"/>
      <c r="E485" s="149"/>
      <c r="F485" s="149"/>
      <c r="G485" s="149"/>
      <c r="H485" s="150"/>
      <c r="I485" s="150"/>
      <c r="J485" s="150"/>
      <c r="K485" s="150"/>
      <c r="L485" s="141"/>
      <c r="M485" s="143"/>
      <c r="N485" s="141"/>
      <c r="O485" s="260"/>
      <c r="P485" s="3"/>
    </row>
    <row r="486" spans="1:16" s="111" customFormat="1" ht="13.5" customHeight="1">
      <c r="A486" s="523" t="s">
        <v>424</v>
      </c>
      <c r="B486" s="524"/>
      <c r="C486" s="791" t="s">
        <v>425</v>
      </c>
      <c r="D486" s="792"/>
      <c r="E486" s="793"/>
      <c r="F486" s="675"/>
      <c r="G486" s="675"/>
      <c r="H486" s="721"/>
      <c r="I486" s="371" t="s">
        <v>98</v>
      </c>
      <c r="J486" s="328"/>
      <c r="K486" s="56" t="s">
        <v>338</v>
      </c>
      <c r="L486" s="377">
        <f t="shared" ref="L486:L498" si="72">F486*J486</f>
        <v>0</v>
      </c>
      <c r="M486" s="118" t="e">
        <f t="shared" ref="M486:M495" si="73">F486*I486</f>
        <v>#VALUE!</v>
      </c>
      <c r="N486" s="58"/>
      <c r="O486" s="259"/>
      <c r="P486" s="156"/>
    </row>
    <row r="487" spans="1:16" s="111" customFormat="1" ht="13.5" customHeight="1">
      <c r="A487" s="525"/>
      <c r="B487" s="526"/>
      <c r="C487" s="633" t="s">
        <v>427</v>
      </c>
      <c r="D487" s="634"/>
      <c r="E487" s="635"/>
      <c r="F487" s="532"/>
      <c r="G487" s="533"/>
      <c r="H487" s="534"/>
      <c r="I487" s="372" t="s">
        <v>98</v>
      </c>
      <c r="J487" s="329"/>
      <c r="K487" s="55" t="s">
        <v>338</v>
      </c>
      <c r="L487" s="378">
        <f t="shared" si="72"/>
        <v>0</v>
      </c>
      <c r="M487" s="123" t="e">
        <f t="shared" si="73"/>
        <v>#VALUE!</v>
      </c>
      <c r="N487" s="57"/>
      <c r="O487" s="259"/>
      <c r="P487" s="156"/>
    </row>
    <row r="488" spans="1:16" s="111" customFormat="1" ht="13.5" customHeight="1">
      <c r="A488" s="525"/>
      <c r="B488" s="526"/>
      <c r="C488" s="786" t="s">
        <v>535</v>
      </c>
      <c r="D488" s="787"/>
      <c r="E488" s="788"/>
      <c r="F488" s="532"/>
      <c r="G488" s="533"/>
      <c r="H488" s="534"/>
      <c r="I488" s="372" t="s">
        <v>98</v>
      </c>
      <c r="J488" s="329"/>
      <c r="K488" s="55" t="s">
        <v>338</v>
      </c>
      <c r="L488" s="378">
        <f t="shared" si="72"/>
        <v>0</v>
      </c>
      <c r="M488" s="123" t="e">
        <f t="shared" si="73"/>
        <v>#VALUE!</v>
      </c>
      <c r="N488" s="57"/>
      <c r="O488" s="259"/>
      <c r="P488" s="156"/>
    </row>
    <row r="489" spans="1:16" s="111" customFormat="1" ht="13.5" customHeight="1">
      <c r="A489" s="525"/>
      <c r="B489" s="526"/>
      <c r="C489" s="633" t="s">
        <v>426</v>
      </c>
      <c r="D489" s="634"/>
      <c r="E489" s="635"/>
      <c r="F489" s="532"/>
      <c r="G489" s="533"/>
      <c r="H489" s="534"/>
      <c r="I489" s="372" t="s">
        <v>98</v>
      </c>
      <c r="J489" s="329"/>
      <c r="K489" s="55" t="s">
        <v>338</v>
      </c>
      <c r="L489" s="378">
        <f t="shared" si="72"/>
        <v>0</v>
      </c>
      <c r="M489" s="123" t="e">
        <f t="shared" si="73"/>
        <v>#VALUE!</v>
      </c>
      <c r="N489" s="57"/>
      <c r="O489" s="259"/>
      <c r="P489" s="156"/>
    </row>
    <row r="490" spans="1:16" s="111" customFormat="1" ht="13.5" customHeight="1">
      <c r="A490" s="525"/>
      <c r="B490" s="526"/>
      <c r="C490" s="633" t="s">
        <v>428</v>
      </c>
      <c r="D490" s="634"/>
      <c r="E490" s="635"/>
      <c r="F490" s="532"/>
      <c r="G490" s="533"/>
      <c r="H490" s="534"/>
      <c r="I490" s="372" t="s">
        <v>98</v>
      </c>
      <c r="J490" s="329"/>
      <c r="K490" s="55" t="s">
        <v>338</v>
      </c>
      <c r="L490" s="378">
        <f t="shared" si="72"/>
        <v>0</v>
      </c>
      <c r="M490" s="112"/>
      <c r="N490" s="57"/>
      <c r="O490" s="259"/>
      <c r="P490" s="156"/>
    </row>
    <row r="491" spans="1:16" s="111" customFormat="1" ht="13.5" customHeight="1">
      <c r="A491" s="525"/>
      <c r="B491" s="526"/>
      <c r="C491" s="633" t="s">
        <v>428</v>
      </c>
      <c r="D491" s="634"/>
      <c r="E491" s="635"/>
      <c r="F491" s="532"/>
      <c r="G491" s="533"/>
      <c r="H491" s="534"/>
      <c r="I491" s="372" t="s">
        <v>98</v>
      </c>
      <c r="J491" s="329"/>
      <c r="K491" s="55" t="s">
        <v>338</v>
      </c>
      <c r="L491" s="378">
        <f t="shared" si="72"/>
        <v>0</v>
      </c>
      <c r="M491" s="123" t="e">
        <f t="shared" si="73"/>
        <v>#VALUE!</v>
      </c>
      <c r="N491" s="57"/>
      <c r="O491" s="259"/>
      <c r="P491" s="156"/>
    </row>
    <row r="492" spans="1:16" s="111" customFormat="1" ht="13.5" customHeight="1">
      <c r="A492" s="525"/>
      <c r="B492" s="526"/>
      <c r="C492" s="633" t="s">
        <v>431</v>
      </c>
      <c r="D492" s="634"/>
      <c r="E492" s="635"/>
      <c r="F492" s="532"/>
      <c r="G492" s="533"/>
      <c r="H492" s="534"/>
      <c r="I492" s="372" t="s">
        <v>98</v>
      </c>
      <c r="J492" s="329"/>
      <c r="K492" s="55" t="s">
        <v>537</v>
      </c>
      <c r="L492" s="378">
        <f t="shared" si="72"/>
        <v>0</v>
      </c>
      <c r="M492" s="123" t="e">
        <f t="shared" si="73"/>
        <v>#VALUE!</v>
      </c>
      <c r="N492" s="57"/>
      <c r="O492" s="259"/>
      <c r="P492" s="156"/>
    </row>
    <row r="493" spans="1:16" s="111" customFormat="1" ht="13.5" customHeight="1">
      <c r="A493" s="525"/>
      <c r="B493" s="526"/>
      <c r="C493" s="633" t="s">
        <v>429</v>
      </c>
      <c r="D493" s="634"/>
      <c r="E493" s="635"/>
      <c r="F493" s="532"/>
      <c r="G493" s="533"/>
      <c r="H493" s="534"/>
      <c r="I493" s="372" t="s">
        <v>98</v>
      </c>
      <c r="J493" s="329"/>
      <c r="K493" s="55" t="s">
        <v>338</v>
      </c>
      <c r="L493" s="378">
        <f t="shared" si="72"/>
        <v>0</v>
      </c>
      <c r="M493" s="123" t="e">
        <f t="shared" si="73"/>
        <v>#VALUE!</v>
      </c>
      <c r="N493" s="57"/>
      <c r="O493" s="259"/>
      <c r="P493" s="156"/>
    </row>
    <row r="494" spans="1:16" s="111" customFormat="1" ht="13.5" customHeight="1">
      <c r="A494" s="525"/>
      <c r="B494" s="526"/>
      <c r="C494" s="633" t="s">
        <v>430</v>
      </c>
      <c r="D494" s="634"/>
      <c r="E494" s="635"/>
      <c r="F494" s="532"/>
      <c r="G494" s="533"/>
      <c r="H494" s="534"/>
      <c r="I494" s="372" t="s">
        <v>98</v>
      </c>
      <c r="J494" s="329"/>
      <c r="K494" s="55" t="s">
        <v>387</v>
      </c>
      <c r="L494" s="378">
        <f t="shared" si="72"/>
        <v>0</v>
      </c>
      <c r="M494" s="123" t="e">
        <f t="shared" si="73"/>
        <v>#VALUE!</v>
      </c>
      <c r="N494" s="57"/>
      <c r="O494" s="259"/>
      <c r="P494" s="156"/>
    </row>
    <row r="495" spans="1:16" s="111" customFormat="1" ht="13.5" customHeight="1">
      <c r="A495" s="525"/>
      <c r="B495" s="526"/>
      <c r="C495" s="633" t="s">
        <v>536</v>
      </c>
      <c r="D495" s="634"/>
      <c r="E495" s="635"/>
      <c r="F495" s="532"/>
      <c r="G495" s="533"/>
      <c r="H495" s="534"/>
      <c r="I495" s="372" t="s">
        <v>98</v>
      </c>
      <c r="J495" s="329"/>
      <c r="K495" s="55" t="s">
        <v>387</v>
      </c>
      <c r="L495" s="378">
        <f t="shared" si="72"/>
        <v>0</v>
      </c>
      <c r="M495" s="123" t="e">
        <f t="shared" si="73"/>
        <v>#VALUE!</v>
      </c>
      <c r="N495" s="116"/>
      <c r="O495" s="259"/>
      <c r="P495" s="156"/>
    </row>
    <row r="496" spans="1:16" s="111" customFormat="1" ht="13.5" customHeight="1">
      <c r="A496" s="525"/>
      <c r="B496" s="526"/>
      <c r="C496" s="529"/>
      <c r="D496" s="530"/>
      <c r="E496" s="531"/>
      <c r="F496" s="532"/>
      <c r="G496" s="533"/>
      <c r="H496" s="534"/>
      <c r="I496" s="372" t="s">
        <v>98</v>
      </c>
      <c r="J496" s="329"/>
      <c r="K496" s="55"/>
      <c r="L496" s="378">
        <f t="shared" si="72"/>
        <v>0</v>
      </c>
      <c r="M496" s="112" t="e">
        <f>F496*I496</f>
        <v>#VALUE!</v>
      </c>
      <c r="N496" s="406"/>
      <c r="O496" s="259"/>
      <c r="P496" s="156"/>
    </row>
    <row r="497" spans="1:16" s="2" customFormat="1" ht="13.5" customHeight="1">
      <c r="A497" s="525"/>
      <c r="B497" s="526"/>
      <c r="C497" s="535"/>
      <c r="D497" s="535"/>
      <c r="E497" s="535"/>
      <c r="F497" s="536"/>
      <c r="G497" s="537"/>
      <c r="H497" s="537"/>
      <c r="I497" s="372" t="s">
        <v>98</v>
      </c>
      <c r="J497" s="329"/>
      <c r="K497" s="387"/>
      <c r="L497" s="378">
        <f t="shared" si="72"/>
        <v>0</v>
      </c>
      <c r="M497" s="128"/>
      <c r="N497" s="127"/>
      <c r="O497" s="260"/>
      <c r="P497" s="3"/>
    </row>
    <row r="498" spans="1:16" s="2" customFormat="1" ht="13.5" customHeight="1">
      <c r="A498" s="527"/>
      <c r="B498" s="528"/>
      <c r="C498" s="520"/>
      <c r="D498" s="520"/>
      <c r="E498" s="520"/>
      <c r="F498" s="521"/>
      <c r="G498" s="522"/>
      <c r="H498" s="522"/>
      <c r="I498" s="373" t="s">
        <v>98</v>
      </c>
      <c r="J498" s="330"/>
      <c r="K498" s="388"/>
      <c r="L498" s="385">
        <f t="shared" si="72"/>
        <v>0</v>
      </c>
      <c r="M498" s="130"/>
      <c r="N498" s="129"/>
      <c r="O498" s="260"/>
      <c r="P498" s="3"/>
    </row>
    <row r="499" spans="1:16" s="111" customFormat="1" ht="13.5" customHeight="1">
      <c r="A499" s="518"/>
      <c r="B499" s="519"/>
      <c r="C499" s="538" t="s">
        <v>432</v>
      </c>
      <c r="D499" s="538"/>
      <c r="E499" s="538"/>
      <c r="F499" s="538"/>
      <c r="G499" s="538"/>
      <c r="H499" s="538"/>
      <c r="I499" s="538"/>
      <c r="J499" s="538"/>
      <c r="K499" s="539"/>
      <c r="L499" s="233">
        <f>SUM(L486:L498)</f>
        <v>0</v>
      </c>
      <c r="M499" s="230" t="e">
        <f>SUM(M486:M495)</f>
        <v>#VALUE!</v>
      </c>
      <c r="N499" s="233">
        <f>SUM(N486:N498)</f>
        <v>0</v>
      </c>
      <c r="O499" s="259"/>
      <c r="P499" s="156"/>
    </row>
    <row r="500" spans="1:16" s="2" customFormat="1" ht="13.5" customHeight="1" thickBot="1">
      <c r="A500" s="136"/>
      <c r="B500" s="137"/>
      <c r="C500" s="734" t="s">
        <v>210</v>
      </c>
      <c r="D500" s="734"/>
      <c r="E500" s="734"/>
      <c r="F500" s="734"/>
      <c r="G500" s="734"/>
      <c r="H500" s="734"/>
      <c r="I500" s="734"/>
      <c r="J500" s="734"/>
      <c r="K500" s="734"/>
      <c r="L500" s="139">
        <f>L472+L477+L484+L499</f>
        <v>0</v>
      </c>
      <c r="M500" s="140"/>
      <c r="N500" s="139">
        <f>N472+N477+N484+N499</f>
        <v>0</v>
      </c>
      <c r="O500" s="260"/>
      <c r="P500" s="3"/>
    </row>
    <row r="501" spans="1:16" s="558" customFormat="1" ht="15" customHeight="1" thickTop="1"/>
    <row r="502" spans="1:16" s="2" customFormat="1" ht="17.100000000000001" customHeight="1">
      <c r="A502" s="662" t="s">
        <v>587</v>
      </c>
      <c r="B502" s="662"/>
      <c r="C502" s="662"/>
      <c r="D502" s="662"/>
      <c r="E502" s="662"/>
      <c r="F502" s="662"/>
      <c r="G502" s="662"/>
      <c r="H502" s="662"/>
      <c r="I502" s="662"/>
      <c r="J502" s="662"/>
      <c r="K502" s="662"/>
      <c r="L502" s="662"/>
      <c r="M502" s="662"/>
      <c r="N502" s="662"/>
      <c r="O502" s="260"/>
      <c r="P502" s="3"/>
    </row>
    <row r="503" spans="1:16" s="6" customFormat="1" ht="15" customHeight="1">
      <c r="A503" s="789" t="s">
        <v>588</v>
      </c>
      <c r="B503" s="790"/>
      <c r="C503" s="710" t="s">
        <v>165</v>
      </c>
      <c r="D503" s="710"/>
      <c r="E503" s="710"/>
      <c r="F503" s="710"/>
      <c r="G503" s="710"/>
      <c r="H503" s="710"/>
      <c r="I503" s="710"/>
      <c r="J503" s="710"/>
      <c r="K503" s="710"/>
      <c r="L503" s="327" t="s">
        <v>166</v>
      </c>
      <c r="M503" s="160"/>
      <c r="N503" s="326" t="s">
        <v>167</v>
      </c>
      <c r="O503" s="265"/>
      <c r="P503" s="266"/>
    </row>
    <row r="504" spans="1:16" s="2" customFormat="1" ht="15" customHeight="1">
      <c r="A504" s="784" t="s">
        <v>538</v>
      </c>
      <c r="B504" s="785"/>
      <c r="C504" s="578" t="s">
        <v>589</v>
      </c>
      <c r="D504" s="578"/>
      <c r="E504" s="578"/>
      <c r="F504" s="578"/>
      <c r="G504" s="578"/>
      <c r="H504" s="578"/>
      <c r="I504" s="578"/>
      <c r="J504" s="578"/>
      <c r="K504" s="578"/>
      <c r="L504" s="154">
        <f>SUM(L8+L38+L79+L119+L141+L276+L291+L326+L359+L438+L500)*15%</f>
        <v>0</v>
      </c>
      <c r="M504" s="155"/>
      <c r="N504" s="246">
        <f>SUM(N49+N137+N276+N291+N326+N359+N438+N451+N464+N500)*10%</f>
        <v>0</v>
      </c>
      <c r="O504" s="260"/>
      <c r="P504" s="3"/>
    </row>
    <row r="505" spans="1:16" s="2" customFormat="1" ht="15" customHeight="1" thickBot="1">
      <c r="A505" s="136"/>
      <c r="B505" s="137"/>
      <c r="C505" s="659" t="s">
        <v>443</v>
      </c>
      <c r="D505" s="660"/>
      <c r="E505" s="660"/>
      <c r="F505" s="660"/>
      <c r="G505" s="660"/>
      <c r="H505" s="660"/>
      <c r="I505" s="660"/>
      <c r="J505" s="660"/>
      <c r="K505" s="661"/>
      <c r="L505" s="139">
        <f>SUM(L504)</f>
        <v>0</v>
      </c>
      <c r="M505" s="140"/>
      <c r="N505" s="242">
        <f>SUM(N504)</f>
        <v>0</v>
      </c>
      <c r="O505" s="260"/>
      <c r="P505" s="3"/>
    </row>
    <row r="506" spans="1:16" s="3" customFormat="1" ht="15" customHeight="1" thickTop="1">
      <c r="A506" s="134"/>
      <c r="B506" s="134"/>
      <c r="C506" s="134"/>
      <c r="D506" s="134"/>
      <c r="E506" s="141"/>
      <c r="F506" s="149"/>
      <c r="G506" s="149"/>
      <c r="H506" s="150"/>
      <c r="I506" s="150"/>
      <c r="J506" s="150"/>
      <c r="K506" s="150"/>
      <c r="L506" s="141"/>
      <c r="M506" s="143"/>
      <c r="N506" s="141"/>
      <c r="O506" s="260"/>
    </row>
  </sheetData>
  <sortState ref="C466:E475">
    <sortCondition ref="C466:C475"/>
  </sortState>
  <mergeCells count="1084">
    <mergeCell ref="A107:B110"/>
    <mergeCell ref="A9:XFD9"/>
    <mergeCell ref="A39:XFD39"/>
    <mergeCell ref="A80:XFD80"/>
    <mergeCell ref="A120:XFD120"/>
    <mergeCell ref="A142:XFD142"/>
    <mergeCell ref="A277:XFD277"/>
    <mergeCell ref="A292:XFD292"/>
    <mergeCell ref="A327:XFD327"/>
    <mergeCell ref="A360:XFD360"/>
    <mergeCell ref="A439:XFD439"/>
    <mergeCell ref="A452:XFD452"/>
    <mergeCell ref="A465:XFD465"/>
    <mergeCell ref="A501:XFD501"/>
    <mergeCell ref="F323:H323"/>
    <mergeCell ref="C324:E324"/>
    <mergeCell ref="F324:H324"/>
    <mergeCell ref="C408:E408"/>
    <mergeCell ref="F408:H408"/>
    <mergeCell ref="A400:B404"/>
    <mergeCell ref="C395:E395"/>
    <mergeCell ref="F395:H395"/>
    <mergeCell ref="C396:E396"/>
    <mergeCell ref="F396:H396"/>
    <mergeCell ref="C397:E397"/>
    <mergeCell ref="F397:H397"/>
    <mergeCell ref="A391:B397"/>
    <mergeCell ref="C402:E402"/>
    <mergeCell ref="F402:H402"/>
    <mergeCell ref="F362:I362"/>
    <mergeCell ref="C376:E376"/>
    <mergeCell ref="F376:H376"/>
    <mergeCell ref="C377:E377"/>
    <mergeCell ref="F377:H377"/>
    <mergeCell ref="C381:E381"/>
    <mergeCell ref="F381:H381"/>
    <mergeCell ref="C403:E403"/>
    <mergeCell ref="F403:H403"/>
    <mergeCell ref="C367:E367"/>
    <mergeCell ref="F365:H365"/>
    <mergeCell ref="C370:E370"/>
    <mergeCell ref="F366:H366"/>
    <mergeCell ref="A154:B154"/>
    <mergeCell ref="A155:B155"/>
    <mergeCell ref="A159:B159"/>
    <mergeCell ref="A138:B140"/>
    <mergeCell ref="C138:E138"/>
    <mergeCell ref="F138:H138"/>
    <mergeCell ref="C139:E139"/>
    <mergeCell ref="F139:H139"/>
    <mergeCell ref="C140:E140"/>
    <mergeCell ref="F140:H140"/>
    <mergeCell ref="C363:E363"/>
    <mergeCell ref="C382:E382"/>
    <mergeCell ref="F382:H382"/>
    <mergeCell ref="C394:E394"/>
    <mergeCell ref="C349:E349"/>
    <mergeCell ref="F349:H349"/>
    <mergeCell ref="C350:E350"/>
    <mergeCell ref="F350:H350"/>
    <mergeCell ref="C358:K358"/>
    <mergeCell ref="C354:E354"/>
    <mergeCell ref="F354:H354"/>
    <mergeCell ref="C355:E355"/>
    <mergeCell ref="F355:H355"/>
    <mergeCell ref="C356:E356"/>
    <mergeCell ref="F356:H356"/>
    <mergeCell ref="C357:E357"/>
    <mergeCell ref="F357:H357"/>
    <mergeCell ref="C306:E306"/>
    <mergeCell ref="F306:H306"/>
    <mergeCell ref="C348:E348"/>
    <mergeCell ref="F348:H348"/>
    <mergeCell ref="C323:E323"/>
    <mergeCell ref="A329:B329"/>
    <mergeCell ref="C297:E297"/>
    <mergeCell ref="A294:B294"/>
    <mergeCell ref="F330:H330"/>
    <mergeCell ref="C335:E335"/>
    <mergeCell ref="F335:H335"/>
    <mergeCell ref="C320:E320"/>
    <mergeCell ref="F320:H320"/>
    <mergeCell ref="F316:H316"/>
    <mergeCell ref="F318:H318"/>
    <mergeCell ref="F319:H319"/>
    <mergeCell ref="C347:E347"/>
    <mergeCell ref="F347:H347"/>
    <mergeCell ref="C302:E302"/>
    <mergeCell ref="C303:E303"/>
    <mergeCell ref="C299:E299"/>
    <mergeCell ref="C311:E311"/>
    <mergeCell ref="C296:E296"/>
    <mergeCell ref="C74:E74"/>
    <mergeCell ref="C75:E75"/>
    <mergeCell ref="C76:E76"/>
    <mergeCell ref="C77:E77"/>
    <mergeCell ref="C78:E78"/>
    <mergeCell ref="A210:B210"/>
    <mergeCell ref="A199:B199"/>
    <mergeCell ref="A200:B200"/>
    <mergeCell ref="A201:B201"/>
    <mergeCell ref="A202:B202"/>
    <mergeCell ref="C307:E307"/>
    <mergeCell ref="F307:H307"/>
    <mergeCell ref="C308:E308"/>
    <mergeCell ref="F308:H308"/>
    <mergeCell ref="C321:E321"/>
    <mergeCell ref="F321:H321"/>
    <mergeCell ref="C322:E322"/>
    <mergeCell ref="F322:H322"/>
    <mergeCell ref="F311:H311"/>
    <mergeCell ref="F304:H304"/>
    <mergeCell ref="F317:H317"/>
    <mergeCell ref="A168:B168"/>
    <mergeCell ref="A169:B169"/>
    <mergeCell ref="C175:E175"/>
    <mergeCell ref="C273:E273"/>
    <mergeCell ref="F273:H273"/>
    <mergeCell ref="C274:E274"/>
    <mergeCell ref="F274:H274"/>
    <mergeCell ref="C305:E305"/>
    <mergeCell ref="F305:H305"/>
    <mergeCell ref="C300:E300"/>
    <mergeCell ref="C301:E301"/>
    <mergeCell ref="F280:H280"/>
    <mergeCell ref="C286:E286"/>
    <mergeCell ref="C281:E281"/>
    <mergeCell ref="C284:E284"/>
    <mergeCell ref="C294:E294"/>
    <mergeCell ref="F300:H300"/>
    <mergeCell ref="F290:H290"/>
    <mergeCell ref="F288:H288"/>
    <mergeCell ref="C289:E289"/>
    <mergeCell ref="F289:H289"/>
    <mergeCell ref="F341:H341"/>
    <mergeCell ref="C346:E346"/>
    <mergeCell ref="C326:K326"/>
    <mergeCell ref="A328:N328"/>
    <mergeCell ref="F130:H130"/>
    <mergeCell ref="F131:H131"/>
    <mergeCell ref="F132:H132"/>
    <mergeCell ref="A133:B137"/>
    <mergeCell ref="F133:H133"/>
    <mergeCell ref="F134:H134"/>
    <mergeCell ref="F135:H135"/>
    <mergeCell ref="C136:E136"/>
    <mergeCell ref="F136:H136"/>
    <mergeCell ref="C137:E137"/>
    <mergeCell ref="F137:H137"/>
    <mergeCell ref="C131:E131"/>
    <mergeCell ref="C135:E135"/>
    <mergeCell ref="C179:E179"/>
    <mergeCell ref="A148:B148"/>
    <mergeCell ref="A149:B149"/>
    <mergeCell ref="A111:B111"/>
    <mergeCell ref="C111:E111"/>
    <mergeCell ref="F111:H111"/>
    <mergeCell ref="A150:B150"/>
    <mergeCell ref="A151:B151"/>
    <mergeCell ref="A152:B152"/>
    <mergeCell ref="A153:B153"/>
    <mergeCell ref="C174:E174"/>
    <mergeCell ref="F174:H174"/>
    <mergeCell ref="A160:B160"/>
    <mergeCell ref="A161:B161"/>
    <mergeCell ref="A162:B162"/>
    <mergeCell ref="A163:B163"/>
    <mergeCell ref="A164:B164"/>
    <mergeCell ref="C169:E169"/>
    <mergeCell ref="C157:E157"/>
    <mergeCell ref="C158:E158"/>
    <mergeCell ref="A156:B156"/>
    <mergeCell ref="A157:B157"/>
    <mergeCell ref="A115:B115"/>
    <mergeCell ref="C115:E115"/>
    <mergeCell ref="F115:H115"/>
    <mergeCell ref="A116:B116"/>
    <mergeCell ref="C116:E116"/>
    <mergeCell ref="F116:H116"/>
    <mergeCell ref="C103:E103"/>
    <mergeCell ref="C104:E104"/>
    <mergeCell ref="C105:E105"/>
    <mergeCell ref="C108:E108"/>
    <mergeCell ref="C109:E109"/>
    <mergeCell ref="C100:E100"/>
    <mergeCell ref="F100:H100"/>
    <mergeCell ref="C106:E106"/>
    <mergeCell ref="F106:H106"/>
    <mergeCell ref="C110:E110"/>
    <mergeCell ref="F110:H110"/>
    <mergeCell ref="A95:B100"/>
    <mergeCell ref="A101:B106"/>
    <mergeCell ref="C89:E89"/>
    <mergeCell ref="F89:H89"/>
    <mergeCell ref="C90:E90"/>
    <mergeCell ref="F90:H90"/>
    <mergeCell ref="F101:H101"/>
    <mergeCell ref="F102:H102"/>
    <mergeCell ref="F104:H104"/>
    <mergeCell ref="F103:H103"/>
    <mergeCell ref="C101:E101"/>
    <mergeCell ref="C95:E95"/>
    <mergeCell ref="F95:H95"/>
    <mergeCell ref="C96:E96"/>
    <mergeCell ref="F96:H96"/>
    <mergeCell ref="C97:E97"/>
    <mergeCell ref="F97:H97"/>
    <mergeCell ref="C98:E98"/>
    <mergeCell ref="F98:H98"/>
    <mergeCell ref="C99:E99"/>
    <mergeCell ref="F99:H99"/>
    <mergeCell ref="A147:B147"/>
    <mergeCell ref="C113:E113"/>
    <mergeCell ref="F113:H113"/>
    <mergeCell ref="A114:B114"/>
    <mergeCell ref="C114:E114"/>
    <mergeCell ref="F114:H114"/>
    <mergeCell ref="A91:B94"/>
    <mergeCell ref="C91:E91"/>
    <mergeCell ref="F91:H91"/>
    <mergeCell ref="C92:E92"/>
    <mergeCell ref="F92:H92"/>
    <mergeCell ref="C93:E93"/>
    <mergeCell ref="F93:H93"/>
    <mergeCell ref="C94:E94"/>
    <mergeCell ref="F94:H94"/>
    <mergeCell ref="F117:H117"/>
    <mergeCell ref="C133:E133"/>
    <mergeCell ref="A144:B144"/>
    <mergeCell ref="C118:E118"/>
    <mergeCell ref="F112:H112"/>
    <mergeCell ref="A118:B118"/>
    <mergeCell ref="A112:B112"/>
    <mergeCell ref="F124:H124"/>
    <mergeCell ref="C125:E125"/>
    <mergeCell ref="F125:H125"/>
    <mergeCell ref="A126:B129"/>
    <mergeCell ref="C126:E126"/>
    <mergeCell ref="F126:H126"/>
    <mergeCell ref="C127:E127"/>
    <mergeCell ref="F127:H127"/>
    <mergeCell ref="A113:B113"/>
    <mergeCell ref="C102:E102"/>
    <mergeCell ref="F74:H74"/>
    <mergeCell ref="F75:H75"/>
    <mergeCell ref="F76:H76"/>
    <mergeCell ref="F77:H77"/>
    <mergeCell ref="F78:H78"/>
    <mergeCell ref="A64:B78"/>
    <mergeCell ref="A61:B63"/>
    <mergeCell ref="A83:B86"/>
    <mergeCell ref="C83:E83"/>
    <mergeCell ref="F83:H83"/>
    <mergeCell ref="C84:E84"/>
    <mergeCell ref="F84:H84"/>
    <mergeCell ref="C85:E85"/>
    <mergeCell ref="F85:H85"/>
    <mergeCell ref="C86:E86"/>
    <mergeCell ref="F86:H86"/>
    <mergeCell ref="A51:B55"/>
    <mergeCell ref="C51:E51"/>
    <mergeCell ref="F51:H51"/>
    <mergeCell ref="F52:H52"/>
    <mergeCell ref="F53:H53"/>
    <mergeCell ref="F54:H54"/>
    <mergeCell ref="F55:H55"/>
    <mergeCell ref="F72:H72"/>
    <mergeCell ref="C73:E73"/>
    <mergeCell ref="C79:K79"/>
    <mergeCell ref="C63:E63"/>
    <mergeCell ref="F63:H63"/>
    <mergeCell ref="F58:H58"/>
    <mergeCell ref="C53:E53"/>
    <mergeCell ref="C54:E54"/>
    <mergeCell ref="C52:E52"/>
    <mergeCell ref="C43:E43"/>
    <mergeCell ref="C44:E44"/>
    <mergeCell ref="C46:E46"/>
    <mergeCell ref="C47:E47"/>
    <mergeCell ref="C49:E49"/>
    <mergeCell ref="C50:E50"/>
    <mergeCell ref="C385:E385"/>
    <mergeCell ref="C386:E386"/>
    <mergeCell ref="F456:H456"/>
    <mergeCell ref="C436:E436"/>
    <mergeCell ref="C388:E388"/>
    <mergeCell ref="C375:E375"/>
    <mergeCell ref="C372:E372"/>
    <mergeCell ref="F373:H373"/>
    <mergeCell ref="C391:E391"/>
    <mergeCell ref="C392:E392"/>
    <mergeCell ref="C387:E387"/>
    <mergeCell ref="F379:H379"/>
    <mergeCell ref="C374:E374"/>
    <mergeCell ref="F378:H378"/>
    <mergeCell ref="C447:E447"/>
    <mergeCell ref="C454:E454"/>
    <mergeCell ref="F447:H447"/>
    <mergeCell ref="F372:H372"/>
    <mergeCell ref="C373:E373"/>
    <mergeCell ref="C443:E443"/>
    <mergeCell ref="C444:E444"/>
    <mergeCell ref="C450:E450"/>
    <mergeCell ref="F434:H434"/>
    <mergeCell ref="C141:K141"/>
    <mergeCell ref="C134:E134"/>
    <mergeCell ref="F303:H303"/>
    <mergeCell ref="C119:K119"/>
    <mergeCell ref="C298:E298"/>
    <mergeCell ref="C295:E295"/>
    <mergeCell ref="C161:E161"/>
    <mergeCell ref="F161:H161"/>
    <mergeCell ref="F281:H281"/>
    <mergeCell ref="C283:E283"/>
    <mergeCell ref="F285:H285"/>
    <mergeCell ref="F185:H185"/>
    <mergeCell ref="F186:H186"/>
    <mergeCell ref="F187:H187"/>
    <mergeCell ref="C241:E241"/>
    <mergeCell ref="F241:H241"/>
    <mergeCell ref="C156:E156"/>
    <mergeCell ref="F146:H146"/>
    <mergeCell ref="C151:E151"/>
    <mergeCell ref="C159:E159"/>
    <mergeCell ref="C147:E147"/>
    <mergeCell ref="F271:H271"/>
    <mergeCell ref="C272:E272"/>
    <mergeCell ref="F272:H272"/>
    <mergeCell ref="A143:N143"/>
    <mergeCell ref="F207:H207"/>
    <mergeCell ref="C208:E208"/>
    <mergeCell ref="F208:H208"/>
    <mergeCell ref="A130:B132"/>
    <mergeCell ref="A119:B119"/>
    <mergeCell ref="F122:I122"/>
    <mergeCell ref="A122:B122"/>
    <mergeCell ref="A121:N121"/>
    <mergeCell ref="A145:B145"/>
    <mergeCell ref="A146:B146"/>
    <mergeCell ref="A82:B82"/>
    <mergeCell ref="A117:B117"/>
    <mergeCell ref="F118:H118"/>
    <mergeCell ref="C117:E117"/>
    <mergeCell ref="F166:H166"/>
    <mergeCell ref="F167:H167"/>
    <mergeCell ref="F164:H164"/>
    <mergeCell ref="C130:E130"/>
    <mergeCell ref="C132:E132"/>
    <mergeCell ref="C150:E150"/>
    <mergeCell ref="F147:H147"/>
    <mergeCell ref="F151:H151"/>
    <mergeCell ref="F165:H165"/>
    <mergeCell ref="C148:E148"/>
    <mergeCell ref="F148:H148"/>
    <mergeCell ref="C149:E149"/>
    <mergeCell ref="F153:H153"/>
    <mergeCell ref="F150:H150"/>
    <mergeCell ref="F152:H152"/>
    <mergeCell ref="C155:E155"/>
    <mergeCell ref="C160:E160"/>
    <mergeCell ref="F160:H160"/>
    <mergeCell ref="F82:I82"/>
    <mergeCell ref="C107:E107"/>
    <mergeCell ref="F107:H107"/>
    <mergeCell ref="F108:H108"/>
    <mergeCell ref="F109:H109"/>
    <mergeCell ref="C82:E82"/>
    <mergeCell ref="A123:B125"/>
    <mergeCell ref="C123:E123"/>
    <mergeCell ref="F123:H123"/>
    <mergeCell ref="C124:E124"/>
    <mergeCell ref="F481:H481"/>
    <mergeCell ref="F149:H149"/>
    <mergeCell ref="F363:H363"/>
    <mergeCell ref="F369:H369"/>
    <mergeCell ref="F419:H419"/>
    <mergeCell ref="F455:H455"/>
    <mergeCell ref="F486:H486"/>
    <mergeCell ref="C480:E480"/>
    <mergeCell ref="C481:E481"/>
    <mergeCell ref="F480:H480"/>
    <mergeCell ref="F457:H457"/>
    <mergeCell ref="C486:E486"/>
    <mergeCell ref="C304:E304"/>
    <mergeCell ref="C317:E317"/>
    <mergeCell ref="C162:E162"/>
    <mergeCell ref="F162:H162"/>
    <mergeCell ref="C313:E313"/>
    <mergeCell ref="F368:H368"/>
    <mergeCell ref="C369:E369"/>
    <mergeCell ref="F279:I279"/>
    <mergeCell ref="F294:I294"/>
    <mergeCell ref="C276:K276"/>
    <mergeCell ref="A278:N278"/>
    <mergeCell ref="A279:B279"/>
    <mergeCell ref="A280:B290"/>
    <mergeCell ref="C165:E165"/>
    <mergeCell ref="F312:H312"/>
    <mergeCell ref="C334:E334"/>
    <mergeCell ref="C312:E312"/>
    <mergeCell ref="A165:B165"/>
    <mergeCell ref="A166:B166"/>
    <mergeCell ref="A167:B167"/>
    <mergeCell ref="A504:B504"/>
    <mergeCell ref="C504:K504"/>
    <mergeCell ref="C488:E488"/>
    <mergeCell ref="C489:E489"/>
    <mergeCell ref="C493:E493"/>
    <mergeCell ref="C490:E490"/>
    <mergeCell ref="F491:H491"/>
    <mergeCell ref="F490:H490"/>
    <mergeCell ref="F488:H488"/>
    <mergeCell ref="C492:E492"/>
    <mergeCell ref="C491:E491"/>
    <mergeCell ref="C495:E495"/>
    <mergeCell ref="F495:H495"/>
    <mergeCell ref="F492:H492"/>
    <mergeCell ref="F489:H489"/>
    <mergeCell ref="C494:E494"/>
    <mergeCell ref="F494:H494"/>
    <mergeCell ref="F493:H493"/>
    <mergeCell ref="C500:K500"/>
    <mergeCell ref="A502:N502"/>
    <mergeCell ref="A503:B503"/>
    <mergeCell ref="C503:K503"/>
    <mergeCell ref="C409:E409"/>
    <mergeCell ref="F436:H436"/>
    <mergeCell ref="C378:E378"/>
    <mergeCell ref="C441:E441"/>
    <mergeCell ref="C266:E266"/>
    <mergeCell ref="C341:E341"/>
    <mergeCell ref="C379:E379"/>
    <mergeCell ref="F367:H367"/>
    <mergeCell ref="F315:H315"/>
    <mergeCell ref="F375:H375"/>
    <mergeCell ref="C434:E434"/>
    <mergeCell ref="F433:H433"/>
    <mergeCell ref="C433:E433"/>
    <mergeCell ref="C393:E393"/>
    <mergeCell ref="F374:H374"/>
    <mergeCell ref="C366:E366"/>
    <mergeCell ref="F370:H370"/>
    <mergeCell ref="F334:H334"/>
    <mergeCell ref="C319:E319"/>
    <mergeCell ref="C318:E318"/>
    <mergeCell ref="F313:H313"/>
    <mergeCell ref="F314:H314"/>
    <mergeCell ref="C330:E330"/>
    <mergeCell ref="C329:E329"/>
    <mergeCell ref="F299:H299"/>
    <mergeCell ref="C314:E314"/>
    <mergeCell ref="F302:H302"/>
    <mergeCell ref="F301:H301"/>
    <mergeCell ref="C315:E315"/>
    <mergeCell ref="C271:E271"/>
    <mergeCell ref="C404:E404"/>
    <mergeCell ref="F404:H404"/>
    <mergeCell ref="F409:H409"/>
    <mergeCell ref="C407:E407"/>
    <mergeCell ref="C435:E435"/>
    <mergeCell ref="C442:E442"/>
    <mergeCell ref="F407:H407"/>
    <mergeCell ref="C418:E418"/>
    <mergeCell ref="F444:H444"/>
    <mergeCell ref="F415:H415"/>
    <mergeCell ref="C425:E425"/>
    <mergeCell ref="F425:H425"/>
    <mergeCell ref="F450:H450"/>
    <mergeCell ref="C419:E419"/>
    <mergeCell ref="F340:H340"/>
    <mergeCell ref="F344:H344"/>
    <mergeCell ref="C339:E339"/>
    <mergeCell ref="C345:E345"/>
    <mergeCell ref="F342:H342"/>
    <mergeCell ref="F339:H339"/>
    <mergeCell ref="F343:H343"/>
    <mergeCell ref="C344:E344"/>
    <mergeCell ref="F345:H345"/>
    <mergeCell ref="F346:H346"/>
    <mergeCell ref="C342:E342"/>
    <mergeCell ref="F435:H435"/>
    <mergeCell ref="F388:H388"/>
    <mergeCell ref="C371:E371"/>
    <mergeCell ref="F371:H371"/>
    <mergeCell ref="C365:E365"/>
    <mergeCell ref="C368:E368"/>
    <mergeCell ref="C364:E364"/>
    <mergeCell ref="F364:H364"/>
    <mergeCell ref="F443:H443"/>
    <mergeCell ref="A40:N40"/>
    <mergeCell ref="A41:B41"/>
    <mergeCell ref="C41:E41"/>
    <mergeCell ref="F41:I41"/>
    <mergeCell ref="A42:B44"/>
    <mergeCell ref="C42:E42"/>
    <mergeCell ref="F42:H42"/>
    <mergeCell ref="F43:H43"/>
    <mergeCell ref="F44:H44"/>
    <mergeCell ref="A59:B59"/>
    <mergeCell ref="C59:E59"/>
    <mergeCell ref="F59:H59"/>
    <mergeCell ref="A60:B60"/>
    <mergeCell ref="C60:E60"/>
    <mergeCell ref="F60:H60"/>
    <mergeCell ref="A45:B47"/>
    <mergeCell ref="C45:E45"/>
    <mergeCell ref="F45:H45"/>
    <mergeCell ref="F46:H46"/>
    <mergeCell ref="F47:H47"/>
    <mergeCell ref="A48:B50"/>
    <mergeCell ref="C48:E48"/>
    <mergeCell ref="F48:H48"/>
    <mergeCell ref="F49:H49"/>
    <mergeCell ref="F50:H50"/>
    <mergeCell ref="A56:B58"/>
    <mergeCell ref="C56:E56"/>
    <mergeCell ref="F56:H56"/>
    <mergeCell ref="F57:H57"/>
    <mergeCell ref="C55:E55"/>
    <mergeCell ref="C57:E57"/>
    <mergeCell ref="C58:E58"/>
    <mergeCell ref="C61:E61"/>
    <mergeCell ref="F61:H61"/>
    <mergeCell ref="C62:E62"/>
    <mergeCell ref="F62:H62"/>
    <mergeCell ref="C72:E72"/>
    <mergeCell ref="C66:E66"/>
    <mergeCell ref="F66:H66"/>
    <mergeCell ref="C64:E64"/>
    <mergeCell ref="F64:H64"/>
    <mergeCell ref="C68:E68"/>
    <mergeCell ref="F68:H68"/>
    <mergeCell ref="C70:E70"/>
    <mergeCell ref="F70:H70"/>
    <mergeCell ref="F71:H71"/>
    <mergeCell ref="C65:E65"/>
    <mergeCell ref="C71:E71"/>
    <mergeCell ref="F65:H65"/>
    <mergeCell ref="C69:E69"/>
    <mergeCell ref="C67:E67"/>
    <mergeCell ref="F67:H67"/>
    <mergeCell ref="F69:H69"/>
    <mergeCell ref="C128:E128"/>
    <mergeCell ref="F128:H128"/>
    <mergeCell ref="C129:E129"/>
    <mergeCell ref="F129:H129"/>
    <mergeCell ref="F105:H105"/>
    <mergeCell ref="C112:E112"/>
    <mergeCell ref="C122:E122"/>
    <mergeCell ref="A87:B90"/>
    <mergeCell ref="C87:E87"/>
    <mergeCell ref="F87:H87"/>
    <mergeCell ref="C88:E88"/>
    <mergeCell ref="F88:H88"/>
    <mergeCell ref="F297:H297"/>
    <mergeCell ref="F296:H296"/>
    <mergeCell ref="C280:E280"/>
    <mergeCell ref="C279:E279"/>
    <mergeCell ref="C235:E235"/>
    <mergeCell ref="C291:K291"/>
    <mergeCell ref="A293:N293"/>
    <mergeCell ref="F233:H233"/>
    <mergeCell ref="C265:E265"/>
    <mergeCell ref="F282:H282"/>
    <mergeCell ref="F252:H252"/>
    <mergeCell ref="C233:E233"/>
    <mergeCell ref="F205:H205"/>
    <mergeCell ref="C207:E207"/>
    <mergeCell ref="F197:H197"/>
    <mergeCell ref="C198:E198"/>
    <mergeCell ref="F198:H198"/>
    <mergeCell ref="F253:H253"/>
    <mergeCell ref="C287:E287"/>
    <mergeCell ref="F283:H283"/>
    <mergeCell ref="F234:H234"/>
    <mergeCell ref="C290:E290"/>
    <mergeCell ref="C253:E253"/>
    <mergeCell ref="F284:H284"/>
    <mergeCell ref="A203:B203"/>
    <mergeCell ref="A204:B204"/>
    <mergeCell ref="A205:B205"/>
    <mergeCell ref="A197:B197"/>
    <mergeCell ref="A192:B192"/>
    <mergeCell ref="A206:B206"/>
    <mergeCell ref="A207:B207"/>
    <mergeCell ref="A181:B181"/>
    <mergeCell ref="A182:B182"/>
    <mergeCell ref="A183:B183"/>
    <mergeCell ref="A208:B208"/>
    <mergeCell ref="A209:B209"/>
    <mergeCell ref="F201:H201"/>
    <mergeCell ref="C202:E202"/>
    <mergeCell ref="F202:H202"/>
    <mergeCell ref="C182:E182"/>
    <mergeCell ref="F204:H204"/>
    <mergeCell ref="C205:E205"/>
    <mergeCell ref="C209:E209"/>
    <mergeCell ref="F209:H209"/>
    <mergeCell ref="C223:E223"/>
    <mergeCell ref="F223:H223"/>
    <mergeCell ref="C224:E224"/>
    <mergeCell ref="F224:H224"/>
    <mergeCell ref="C206:E206"/>
    <mergeCell ref="F206:H206"/>
    <mergeCell ref="F275:J275"/>
    <mergeCell ref="C282:E282"/>
    <mergeCell ref="C176:E176"/>
    <mergeCell ref="F176:H176"/>
    <mergeCell ref="C177:E177"/>
    <mergeCell ref="C144:E144"/>
    <mergeCell ref="F144:I144"/>
    <mergeCell ref="F156:H156"/>
    <mergeCell ref="F157:H157"/>
    <mergeCell ref="F158:H158"/>
    <mergeCell ref="A158:B158"/>
    <mergeCell ref="A193:B193"/>
    <mergeCell ref="A194:B194"/>
    <mergeCell ref="A195:B195"/>
    <mergeCell ref="A196:B196"/>
    <mergeCell ref="A198:B198"/>
    <mergeCell ref="A184:B184"/>
    <mergeCell ref="A188:B188"/>
    <mergeCell ref="A189:B189"/>
    <mergeCell ref="A185:B185"/>
    <mergeCell ref="C185:E185"/>
    <mergeCell ref="A186:B186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C181:E181"/>
    <mergeCell ref="F179:H179"/>
    <mergeCell ref="C180:E180"/>
    <mergeCell ref="F180:H180"/>
    <mergeCell ref="A178:B178"/>
    <mergeCell ref="A179:B179"/>
    <mergeCell ref="A180:B180"/>
    <mergeCell ref="A190:B190"/>
    <mergeCell ref="A191:B191"/>
    <mergeCell ref="C186:E186"/>
    <mergeCell ref="A187:B187"/>
    <mergeCell ref="C187:E187"/>
    <mergeCell ref="F182:H182"/>
    <mergeCell ref="C183:E183"/>
    <mergeCell ref="F183:H183"/>
    <mergeCell ref="C184:E184"/>
    <mergeCell ref="F184:H184"/>
    <mergeCell ref="C188:E188"/>
    <mergeCell ref="F188:H188"/>
    <mergeCell ref="C189:E189"/>
    <mergeCell ref="A330:B331"/>
    <mergeCell ref="C219:E219"/>
    <mergeCell ref="F219:H219"/>
    <mergeCell ref="C237:E237"/>
    <mergeCell ref="F237:H237"/>
    <mergeCell ref="C238:E238"/>
    <mergeCell ref="F238:H238"/>
    <mergeCell ref="C230:E230"/>
    <mergeCell ref="F230:H230"/>
    <mergeCell ref="C231:E231"/>
    <mergeCell ref="C201:E201"/>
    <mergeCell ref="F236:H236"/>
    <mergeCell ref="F231:H231"/>
    <mergeCell ref="C203:E203"/>
    <mergeCell ref="F203:H203"/>
    <mergeCell ref="C204:E204"/>
    <mergeCell ref="A433:B436"/>
    <mergeCell ref="C437:K437"/>
    <mergeCell ref="C438:K438"/>
    <mergeCell ref="A440:N440"/>
    <mergeCell ref="C410:E410"/>
    <mergeCell ref="F410:H410"/>
    <mergeCell ref="C411:E411"/>
    <mergeCell ref="F411:H411"/>
    <mergeCell ref="C412:E412"/>
    <mergeCell ref="F412:H412"/>
    <mergeCell ref="C413:E413"/>
    <mergeCell ref="F413:H413"/>
    <mergeCell ref="C414:E414"/>
    <mergeCell ref="F414:H414"/>
    <mergeCell ref="C415:E415"/>
    <mergeCell ref="C416:E416"/>
    <mergeCell ref="F416:H416"/>
    <mergeCell ref="C423:E423"/>
    <mergeCell ref="F423:H423"/>
    <mergeCell ref="C424:E424"/>
    <mergeCell ref="F424:H424"/>
    <mergeCell ref="C429:E429"/>
    <mergeCell ref="F429:H429"/>
    <mergeCell ref="C430:E430"/>
    <mergeCell ref="F430:H430"/>
    <mergeCell ref="F427:H427"/>
    <mergeCell ref="F428:H428"/>
    <mergeCell ref="F418:H418"/>
    <mergeCell ref="C461:E461"/>
    <mergeCell ref="F461:H461"/>
    <mergeCell ref="C462:E462"/>
    <mergeCell ref="F462:H462"/>
    <mergeCell ref="C479:E479"/>
    <mergeCell ref="F479:H479"/>
    <mergeCell ref="A441:B441"/>
    <mergeCell ref="A442:B450"/>
    <mergeCell ref="C445:E445"/>
    <mergeCell ref="F445:H445"/>
    <mergeCell ref="C446:E446"/>
    <mergeCell ref="F446:H446"/>
    <mergeCell ref="C451:K451"/>
    <mergeCell ref="A453:N453"/>
    <mergeCell ref="A454:B454"/>
    <mergeCell ref="C464:K464"/>
    <mergeCell ref="A466:N466"/>
    <mergeCell ref="A467:B467"/>
    <mergeCell ref="C474:E474"/>
    <mergeCell ref="F474:H474"/>
    <mergeCell ref="C448:E448"/>
    <mergeCell ref="F448:H448"/>
    <mergeCell ref="F442:H442"/>
    <mergeCell ref="C477:K477"/>
    <mergeCell ref="C471:E471"/>
    <mergeCell ref="F471:H471"/>
    <mergeCell ref="F467:I467"/>
    <mergeCell ref="A468:B471"/>
    <mergeCell ref="A474:B476"/>
    <mergeCell ref="F470:H470"/>
    <mergeCell ref="F463:H463"/>
    <mergeCell ref="C456:E456"/>
    <mergeCell ref="C178:E178"/>
    <mergeCell ref="F178:H178"/>
    <mergeCell ref="F175:H175"/>
    <mergeCell ref="F218:H218"/>
    <mergeCell ref="F181:H181"/>
    <mergeCell ref="C505:K505"/>
    <mergeCell ref="F189:H189"/>
    <mergeCell ref="C190:E190"/>
    <mergeCell ref="F190:H190"/>
    <mergeCell ref="C191:E191"/>
    <mergeCell ref="F191:H191"/>
    <mergeCell ref="C192:E192"/>
    <mergeCell ref="F192:H192"/>
    <mergeCell ref="C194:E194"/>
    <mergeCell ref="F194:H194"/>
    <mergeCell ref="C195:E195"/>
    <mergeCell ref="F195:H195"/>
    <mergeCell ref="C196:E196"/>
    <mergeCell ref="F196:H196"/>
    <mergeCell ref="C197:E197"/>
    <mergeCell ref="C467:E467"/>
    <mergeCell ref="C472:K472"/>
    <mergeCell ref="C389:K389"/>
    <mergeCell ref="F391:H391"/>
    <mergeCell ref="F392:H392"/>
    <mergeCell ref="F393:H393"/>
    <mergeCell ref="F394:H394"/>
    <mergeCell ref="C398:K398"/>
    <mergeCell ref="C431:K431"/>
    <mergeCell ref="C405:K405"/>
    <mergeCell ref="C449:E449"/>
    <mergeCell ref="F449:H449"/>
    <mergeCell ref="C145:E145"/>
    <mergeCell ref="F145:H145"/>
    <mergeCell ref="C146:E146"/>
    <mergeCell ref="C152:E152"/>
    <mergeCell ref="C153:E153"/>
    <mergeCell ref="C154:E154"/>
    <mergeCell ref="F155:H155"/>
    <mergeCell ref="C163:E163"/>
    <mergeCell ref="F163:H163"/>
    <mergeCell ref="C164:E164"/>
    <mergeCell ref="C166:E166"/>
    <mergeCell ref="C167:E167"/>
    <mergeCell ref="C168:E168"/>
    <mergeCell ref="F168:H168"/>
    <mergeCell ref="C199:E199"/>
    <mergeCell ref="F199:H199"/>
    <mergeCell ref="C200:E200"/>
    <mergeCell ref="F200:H200"/>
    <mergeCell ref="F154:H154"/>
    <mergeCell ref="F159:H159"/>
    <mergeCell ref="F169:H169"/>
    <mergeCell ref="C170:E170"/>
    <mergeCell ref="F170:H170"/>
    <mergeCell ref="C171:E171"/>
    <mergeCell ref="F171:H171"/>
    <mergeCell ref="C172:E172"/>
    <mergeCell ref="F172:H172"/>
    <mergeCell ref="C173:E173"/>
    <mergeCell ref="F173:H173"/>
    <mergeCell ref="C193:E193"/>
    <mergeCell ref="F193:H193"/>
    <mergeCell ref="F177:H177"/>
    <mergeCell ref="C225:E225"/>
    <mergeCell ref="F225:H225"/>
    <mergeCell ref="C226:E226"/>
    <mergeCell ref="F226:H226"/>
    <mergeCell ref="C216:E216"/>
    <mergeCell ref="F216:H216"/>
    <mergeCell ref="C217:E217"/>
    <mergeCell ref="F217:H217"/>
    <mergeCell ref="C218:E218"/>
    <mergeCell ref="F228:H228"/>
    <mergeCell ref="C229:E229"/>
    <mergeCell ref="F229:H229"/>
    <mergeCell ref="C212:E212"/>
    <mergeCell ref="C220:E220"/>
    <mergeCell ref="F220:H220"/>
    <mergeCell ref="C221:E221"/>
    <mergeCell ref="F221:H221"/>
    <mergeCell ref="C222:E222"/>
    <mergeCell ref="F222:H222"/>
    <mergeCell ref="C228:E228"/>
    <mergeCell ref="F214:H214"/>
    <mergeCell ref="C215:E215"/>
    <mergeCell ref="F215:H215"/>
    <mergeCell ref="F212:H212"/>
    <mergeCell ref="C213:E213"/>
    <mergeCell ref="F213:H213"/>
    <mergeCell ref="C214:E214"/>
    <mergeCell ref="C247:E247"/>
    <mergeCell ref="F247:H247"/>
    <mergeCell ref="C248:E248"/>
    <mergeCell ref="F248:H248"/>
    <mergeCell ref="C249:E249"/>
    <mergeCell ref="F249:H249"/>
    <mergeCell ref="C250:E250"/>
    <mergeCell ref="F250:H250"/>
    <mergeCell ref="C251:E251"/>
    <mergeCell ref="F251:H251"/>
    <mergeCell ref="C252:E252"/>
    <mergeCell ref="C254:E254"/>
    <mergeCell ref="F254:H254"/>
    <mergeCell ref="C255:E255"/>
    <mergeCell ref="F255:H255"/>
    <mergeCell ref="C227:E227"/>
    <mergeCell ref="F227:H227"/>
    <mergeCell ref="C232:E232"/>
    <mergeCell ref="C239:E239"/>
    <mergeCell ref="F239:H239"/>
    <mergeCell ref="C240:E240"/>
    <mergeCell ref="F240:H240"/>
    <mergeCell ref="C242:E242"/>
    <mergeCell ref="F242:H242"/>
    <mergeCell ref="C243:E243"/>
    <mergeCell ref="F243:H243"/>
    <mergeCell ref="C244:E244"/>
    <mergeCell ref="F244:H244"/>
    <mergeCell ref="F232:H232"/>
    <mergeCell ref="C234:E234"/>
    <mergeCell ref="F235:H235"/>
    <mergeCell ref="C236:E236"/>
    <mergeCell ref="F73:H73"/>
    <mergeCell ref="C400:E400"/>
    <mergeCell ref="F400:H400"/>
    <mergeCell ref="C401:E401"/>
    <mergeCell ref="F401:H401"/>
    <mergeCell ref="C309:K309"/>
    <mergeCell ref="C325:K325"/>
    <mergeCell ref="C332:K332"/>
    <mergeCell ref="C337:K337"/>
    <mergeCell ref="C351:K351"/>
    <mergeCell ref="C264:E264"/>
    <mergeCell ref="F264:H264"/>
    <mergeCell ref="F265:H265"/>
    <mergeCell ref="F266:H266"/>
    <mergeCell ref="C269:E269"/>
    <mergeCell ref="F269:H269"/>
    <mergeCell ref="C270:E270"/>
    <mergeCell ref="F270:H270"/>
    <mergeCell ref="C275:E275"/>
    <mergeCell ref="C263:E263"/>
    <mergeCell ref="F263:H263"/>
    <mergeCell ref="C256:E256"/>
    <mergeCell ref="F256:H256"/>
    <mergeCell ref="C257:E257"/>
    <mergeCell ref="F257:H257"/>
    <mergeCell ref="C258:E258"/>
    <mergeCell ref="C267:E267"/>
    <mergeCell ref="F267:H267"/>
    <mergeCell ref="C268:E268"/>
    <mergeCell ref="F258:H258"/>
    <mergeCell ref="C259:E259"/>
    <mergeCell ref="F259:H259"/>
    <mergeCell ref="F268:H268"/>
    <mergeCell ref="F260:H260"/>
    <mergeCell ref="C261:E261"/>
    <mergeCell ref="F261:H261"/>
    <mergeCell ref="C262:E262"/>
    <mergeCell ref="F262:H262"/>
    <mergeCell ref="C260:E260"/>
    <mergeCell ref="C362:E362"/>
    <mergeCell ref="C359:K359"/>
    <mergeCell ref="A361:N361"/>
    <mergeCell ref="A362:B362"/>
    <mergeCell ref="F286:H286"/>
    <mergeCell ref="F287:H287"/>
    <mergeCell ref="A363:B388"/>
    <mergeCell ref="F380:H380"/>
    <mergeCell ref="C383:E383"/>
    <mergeCell ref="F383:H383"/>
    <mergeCell ref="C384:E384"/>
    <mergeCell ref="F384:H384"/>
    <mergeCell ref="F385:H385"/>
    <mergeCell ref="F386:H386"/>
    <mergeCell ref="F387:H387"/>
    <mergeCell ref="A311:B324"/>
    <mergeCell ref="A325:B325"/>
    <mergeCell ref="A339:B350"/>
    <mergeCell ref="A337:B337"/>
    <mergeCell ref="F353:H353"/>
    <mergeCell ref="C380:E380"/>
    <mergeCell ref="F295:H295"/>
    <mergeCell ref="F298:H298"/>
    <mergeCell ref="C285:E285"/>
    <mergeCell ref="C288:E288"/>
    <mergeCell ref="C487:E487"/>
    <mergeCell ref="F487:H487"/>
    <mergeCell ref="A1:N1"/>
    <mergeCell ref="A2:B2"/>
    <mergeCell ref="C2:E2"/>
    <mergeCell ref="F2:I2"/>
    <mergeCell ref="A3:B3"/>
    <mergeCell ref="C3:E3"/>
    <mergeCell ref="F3:H3"/>
    <mergeCell ref="A4:B4"/>
    <mergeCell ref="C4:E4"/>
    <mergeCell ref="F4:H4"/>
    <mergeCell ref="A5:B5"/>
    <mergeCell ref="C5:E5"/>
    <mergeCell ref="F5:H5"/>
    <mergeCell ref="A6:B6"/>
    <mergeCell ref="C6:E6"/>
    <mergeCell ref="F6:H6"/>
    <mergeCell ref="A7:B7"/>
    <mergeCell ref="C7:E7"/>
    <mergeCell ref="F7:H7"/>
    <mergeCell ref="A8:B8"/>
    <mergeCell ref="C8:K8"/>
    <mergeCell ref="A10:N10"/>
    <mergeCell ref="A11:B11"/>
    <mergeCell ref="C11:E11"/>
    <mergeCell ref="F11:I11"/>
    <mergeCell ref="A12:B13"/>
    <mergeCell ref="C12:E12"/>
    <mergeCell ref="F12:H12"/>
    <mergeCell ref="F13:H13"/>
    <mergeCell ref="C13:E13"/>
    <mergeCell ref="A14:B15"/>
    <mergeCell ref="C14:E14"/>
    <mergeCell ref="F14:H14"/>
    <mergeCell ref="F15:H15"/>
    <mergeCell ref="A16:B17"/>
    <mergeCell ref="C16:E16"/>
    <mergeCell ref="F16:H16"/>
    <mergeCell ref="F17:H17"/>
    <mergeCell ref="C15:E15"/>
    <mergeCell ref="A18:B18"/>
    <mergeCell ref="C18:E18"/>
    <mergeCell ref="F18:H18"/>
    <mergeCell ref="A19:B21"/>
    <mergeCell ref="C19:E19"/>
    <mergeCell ref="F19:H19"/>
    <mergeCell ref="F21:H21"/>
    <mergeCell ref="C17:E17"/>
    <mergeCell ref="C20:E20"/>
    <mergeCell ref="F20:H20"/>
    <mergeCell ref="A22:B24"/>
    <mergeCell ref="C22:E22"/>
    <mergeCell ref="F22:H22"/>
    <mergeCell ref="F23:H23"/>
    <mergeCell ref="F24:H24"/>
    <mergeCell ref="C24:E24"/>
    <mergeCell ref="C23:E23"/>
    <mergeCell ref="C21:E21"/>
    <mergeCell ref="C25:E25"/>
    <mergeCell ref="F25:H25"/>
    <mergeCell ref="C26:E26"/>
    <mergeCell ref="F26:H26"/>
    <mergeCell ref="A25:B26"/>
    <mergeCell ref="A33:B37"/>
    <mergeCell ref="C33:E33"/>
    <mergeCell ref="F33:H33"/>
    <mergeCell ref="C34:E34"/>
    <mergeCell ref="C37:E37"/>
    <mergeCell ref="F37:H37"/>
    <mergeCell ref="C30:E30"/>
    <mergeCell ref="C482:E482"/>
    <mergeCell ref="F482:H482"/>
    <mergeCell ref="C38:K38"/>
    <mergeCell ref="A27:B32"/>
    <mergeCell ref="C27:E27"/>
    <mergeCell ref="F27:H27"/>
    <mergeCell ref="C28:E28"/>
    <mergeCell ref="F28:H28"/>
    <mergeCell ref="C29:E29"/>
    <mergeCell ref="F29:H29"/>
    <mergeCell ref="C32:E32"/>
    <mergeCell ref="F32:H32"/>
    <mergeCell ref="F34:H34"/>
    <mergeCell ref="F35:H35"/>
    <mergeCell ref="F36:H36"/>
    <mergeCell ref="F30:H30"/>
    <mergeCell ref="C31:E31"/>
    <mergeCell ref="F31:H31"/>
    <mergeCell ref="C426:E426"/>
    <mergeCell ref="F426:H426"/>
    <mergeCell ref="A407:B430"/>
    <mergeCell ref="C427:E427"/>
    <mergeCell ref="C428:E428"/>
    <mergeCell ref="A332:B332"/>
    <mergeCell ref="A351:B351"/>
    <mergeCell ref="A358:B358"/>
    <mergeCell ref="A389:B389"/>
    <mergeCell ref="A398:B398"/>
    <mergeCell ref="A405:B405"/>
    <mergeCell ref="F329:I329"/>
    <mergeCell ref="F441:I441"/>
    <mergeCell ref="C470:E470"/>
    <mergeCell ref="A472:B472"/>
    <mergeCell ref="C475:E475"/>
    <mergeCell ref="F475:H475"/>
    <mergeCell ref="C476:E476"/>
    <mergeCell ref="F476:H476"/>
    <mergeCell ref="C316:E316"/>
    <mergeCell ref="C458:E458"/>
    <mergeCell ref="F458:H458"/>
    <mergeCell ref="C468:E468"/>
    <mergeCell ref="F468:H468"/>
    <mergeCell ref="C469:E469"/>
    <mergeCell ref="F469:H469"/>
    <mergeCell ref="C417:E417"/>
    <mergeCell ref="F417:H417"/>
    <mergeCell ref="C420:E420"/>
    <mergeCell ref="F420:H420"/>
    <mergeCell ref="C421:E421"/>
    <mergeCell ref="F421:H421"/>
    <mergeCell ref="C422:E422"/>
    <mergeCell ref="F422:H422"/>
    <mergeCell ref="A431:B431"/>
    <mergeCell ref="A455:B463"/>
    <mergeCell ref="C459:E459"/>
    <mergeCell ref="F459:H459"/>
    <mergeCell ref="C463:E463"/>
    <mergeCell ref="C340:E340"/>
    <mergeCell ref="C343:E343"/>
    <mergeCell ref="C353:E353"/>
    <mergeCell ref="C455:E455"/>
    <mergeCell ref="C457:E457"/>
    <mergeCell ref="C460:E460"/>
    <mergeCell ref="F460:H460"/>
    <mergeCell ref="A477:B477"/>
    <mergeCell ref="A484:B484"/>
    <mergeCell ref="A499:B499"/>
    <mergeCell ref="C483:E483"/>
    <mergeCell ref="F483:H483"/>
    <mergeCell ref="A479:B483"/>
    <mergeCell ref="C496:E496"/>
    <mergeCell ref="F496:H496"/>
    <mergeCell ref="C497:E497"/>
    <mergeCell ref="F497:H497"/>
    <mergeCell ref="C498:E498"/>
    <mergeCell ref="F498:H498"/>
    <mergeCell ref="A486:B498"/>
    <mergeCell ref="C499:K499"/>
    <mergeCell ref="C484:K484"/>
    <mergeCell ref="C210:K210"/>
    <mergeCell ref="A212:B244"/>
    <mergeCell ref="C245:K245"/>
    <mergeCell ref="A245:B245"/>
    <mergeCell ref="A275:B275"/>
    <mergeCell ref="A247:B274"/>
    <mergeCell ref="A295:B308"/>
    <mergeCell ref="C331:E331"/>
    <mergeCell ref="F331:H331"/>
    <mergeCell ref="C336:E336"/>
    <mergeCell ref="F336:H336"/>
    <mergeCell ref="A334:B336"/>
    <mergeCell ref="A353:B357"/>
    <mergeCell ref="A276:B276"/>
    <mergeCell ref="A309:B309"/>
    <mergeCell ref="A326:B326"/>
    <mergeCell ref="F454:I454"/>
  </mergeCells>
  <phoneticPr fontId="4" type="noConversion"/>
  <pageMargins left="0.31496062992125984" right="0.31496062992125984" top="0.78740157480314965" bottom="0.6692913385826772" header="0.35433070866141736" footer="0.43307086614173229"/>
  <pageSetup paperSize="9" scale="98" orientation="portrait" r:id="rId1"/>
  <headerFooter alignWithMargins="0">
    <oddFooter>&amp;R&amp;P</oddFooter>
  </headerFooter>
  <rowBreaks count="11" manualBreakCount="11">
    <brk id="39" max="16383" man="1"/>
    <brk id="80" max="16383" man="1"/>
    <brk id="120" max="16383" man="1"/>
    <brk id="211" max="16383" man="1"/>
    <brk id="246" max="16383" man="1"/>
    <brk id="292" max="16383" man="1"/>
    <brk id="327" max="16383" man="1"/>
    <brk id="360" max="16383" man="1"/>
    <brk id="406" max="16383" man="1"/>
    <brk id="439" max="16383" man="1"/>
    <brk id="4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7"/>
  <sheetViews>
    <sheetView zoomScaleNormal="100" workbookViewId="0">
      <selection activeCell="I69" sqref="I69"/>
    </sheetView>
  </sheetViews>
  <sheetFormatPr defaultRowHeight="16.5"/>
  <cols>
    <col min="1" max="1" width="2.5546875" style="50" customWidth="1"/>
    <col min="2" max="2" width="11.77734375" style="225" customWidth="1"/>
    <col min="3" max="3" width="28.109375" style="225" customWidth="1"/>
    <col min="4" max="4" width="10.77734375" style="226" customWidth="1"/>
    <col min="5" max="6" width="5.77734375" style="225" customWidth="1"/>
    <col min="7" max="7" width="10.6640625" style="227" customWidth="1"/>
    <col min="8" max="8" width="0.21875" style="228" customWidth="1"/>
    <col min="9" max="9" width="10.44140625" style="227" customWidth="1"/>
    <col min="10" max="16384" width="8.88671875" style="1"/>
  </cols>
  <sheetData>
    <row r="1" spans="1:9" s="3" customFormat="1" ht="13.5" customHeight="1">
      <c r="A1" s="882" t="s">
        <v>4</v>
      </c>
      <c r="B1" s="882"/>
      <c r="C1" s="882"/>
      <c r="D1" s="882"/>
      <c r="E1" s="882"/>
      <c r="F1" s="882"/>
      <c r="G1" s="882"/>
      <c r="H1" s="882"/>
      <c r="I1" s="882"/>
    </row>
    <row r="2" spans="1:9" s="3" customFormat="1" ht="18.75" customHeight="1">
      <c r="A2" s="881" t="s">
        <v>361</v>
      </c>
      <c r="B2" s="881"/>
      <c r="C2" s="881"/>
      <c r="D2" s="881"/>
      <c r="E2" s="881"/>
      <c r="F2" s="881"/>
      <c r="G2" s="881"/>
      <c r="H2" s="881"/>
      <c r="I2" s="881"/>
    </row>
    <row r="3" spans="1:9" s="6" customFormat="1" ht="15.95" customHeight="1">
      <c r="A3" s="883" t="s">
        <v>3</v>
      </c>
      <c r="B3" s="883"/>
      <c r="C3" s="193" t="s">
        <v>362</v>
      </c>
      <c r="D3" s="194" t="s">
        <v>363</v>
      </c>
      <c r="E3" s="195" t="s">
        <v>364</v>
      </c>
      <c r="F3" s="193" t="s">
        <v>0</v>
      </c>
      <c r="G3" s="194" t="s">
        <v>1</v>
      </c>
      <c r="H3" s="196"/>
      <c r="I3" s="194" t="s">
        <v>2</v>
      </c>
    </row>
    <row r="4" spans="1:9" s="2" customFormat="1" ht="20.100000000000001" customHeight="1">
      <c r="A4" s="884" t="s">
        <v>5</v>
      </c>
      <c r="B4" s="885"/>
      <c r="C4" s="197"/>
      <c r="D4" s="198"/>
      <c r="E4" s="198"/>
      <c r="F4" s="199"/>
      <c r="G4" s="198">
        <f>D4*E4</f>
        <v>0</v>
      </c>
      <c r="H4" s="200"/>
      <c r="I4" s="198"/>
    </row>
    <row r="5" spans="1:9" s="3" customFormat="1" ht="20.100000000000001" customHeight="1">
      <c r="A5" s="886"/>
      <c r="B5" s="887"/>
      <c r="C5" s="197"/>
      <c r="D5" s="198"/>
      <c r="E5" s="198"/>
      <c r="F5" s="199"/>
      <c r="G5" s="198">
        <f t="shared" ref="G5:G36" si="0">D5*E5</f>
        <v>0</v>
      </c>
      <c r="H5" s="200"/>
      <c r="I5" s="198"/>
    </row>
    <row r="6" spans="1:9" s="3" customFormat="1" ht="20.100000000000001" customHeight="1">
      <c r="A6" s="886"/>
      <c r="B6" s="887"/>
      <c r="C6" s="197"/>
      <c r="D6" s="198"/>
      <c r="E6" s="198"/>
      <c r="F6" s="199"/>
      <c r="G6" s="198">
        <f t="shared" si="0"/>
        <v>0</v>
      </c>
      <c r="H6" s="200"/>
      <c r="I6" s="198"/>
    </row>
    <row r="7" spans="1:9" s="3" customFormat="1" ht="20.100000000000001" customHeight="1">
      <c r="A7" s="886"/>
      <c r="B7" s="887"/>
      <c r="C7" s="197"/>
      <c r="D7" s="198"/>
      <c r="E7" s="198"/>
      <c r="F7" s="199"/>
      <c r="G7" s="198">
        <f t="shared" si="0"/>
        <v>0</v>
      </c>
      <c r="H7" s="200"/>
      <c r="I7" s="198"/>
    </row>
    <row r="8" spans="1:9" s="4" customFormat="1" ht="20.100000000000001" customHeight="1">
      <c r="A8" s="886"/>
      <c r="B8" s="887"/>
      <c r="C8" s="197"/>
      <c r="D8" s="198"/>
      <c r="E8" s="198"/>
      <c r="F8" s="199"/>
      <c r="G8" s="198">
        <f t="shared" si="0"/>
        <v>0</v>
      </c>
      <c r="H8" s="200"/>
      <c r="I8" s="198"/>
    </row>
    <row r="9" spans="1:9" s="4" customFormat="1" ht="20.100000000000001" customHeight="1">
      <c r="A9" s="886"/>
      <c r="B9" s="887"/>
      <c r="C9" s="197"/>
      <c r="D9" s="198"/>
      <c r="E9" s="198"/>
      <c r="F9" s="199"/>
      <c r="G9" s="198">
        <f t="shared" si="0"/>
        <v>0</v>
      </c>
      <c r="H9" s="200"/>
      <c r="I9" s="198"/>
    </row>
    <row r="10" spans="1:9" s="4" customFormat="1" ht="20.100000000000001" customHeight="1">
      <c r="A10" s="886"/>
      <c r="B10" s="887"/>
      <c r="C10" s="197"/>
      <c r="D10" s="198"/>
      <c r="E10" s="198"/>
      <c r="F10" s="199"/>
      <c r="G10" s="198">
        <f t="shared" si="0"/>
        <v>0</v>
      </c>
      <c r="H10" s="200"/>
      <c r="I10" s="198"/>
    </row>
    <row r="11" spans="1:9" s="3" customFormat="1" ht="20.100000000000001" customHeight="1">
      <c r="A11" s="886"/>
      <c r="B11" s="887"/>
      <c r="C11" s="197"/>
      <c r="D11" s="198"/>
      <c r="E11" s="198"/>
      <c r="F11" s="199"/>
      <c r="G11" s="198">
        <f t="shared" si="0"/>
        <v>0</v>
      </c>
      <c r="H11" s="200"/>
      <c r="I11" s="198"/>
    </row>
    <row r="12" spans="1:9" s="5" customFormat="1" ht="20.100000000000001" customHeight="1">
      <c r="A12" s="886"/>
      <c r="B12" s="887"/>
      <c r="C12" s="197"/>
      <c r="D12" s="198"/>
      <c r="E12" s="198"/>
      <c r="F12" s="199"/>
      <c r="G12" s="198">
        <f t="shared" si="0"/>
        <v>0</v>
      </c>
      <c r="H12" s="200"/>
      <c r="I12" s="198"/>
    </row>
    <row r="13" spans="1:9" s="5" customFormat="1" ht="20.100000000000001" customHeight="1">
      <c r="A13" s="886"/>
      <c r="B13" s="887"/>
      <c r="C13" s="197"/>
      <c r="D13" s="198"/>
      <c r="E13" s="198"/>
      <c r="F13" s="199"/>
      <c r="G13" s="198">
        <f t="shared" si="0"/>
        <v>0</v>
      </c>
      <c r="H13" s="200"/>
      <c r="I13" s="198"/>
    </row>
    <row r="14" spans="1:9" s="5" customFormat="1" ht="20.100000000000001" customHeight="1">
      <c r="A14" s="886"/>
      <c r="B14" s="887"/>
      <c r="C14" s="197"/>
      <c r="D14" s="198"/>
      <c r="E14" s="198"/>
      <c r="F14" s="199"/>
      <c r="G14" s="198">
        <f t="shared" si="0"/>
        <v>0</v>
      </c>
      <c r="H14" s="200"/>
      <c r="I14" s="198"/>
    </row>
    <row r="15" spans="1:9" s="3" customFormat="1" ht="20.100000000000001" customHeight="1">
      <c r="A15" s="886"/>
      <c r="B15" s="887"/>
      <c r="C15" s="197"/>
      <c r="D15" s="198"/>
      <c r="E15" s="198"/>
      <c r="F15" s="199"/>
      <c r="G15" s="198">
        <f t="shared" si="0"/>
        <v>0</v>
      </c>
      <c r="H15" s="200"/>
      <c r="I15" s="198"/>
    </row>
    <row r="16" spans="1:9" s="3" customFormat="1" ht="20.100000000000001" customHeight="1">
      <c r="A16" s="886"/>
      <c r="B16" s="887"/>
      <c r="C16" s="197"/>
      <c r="D16" s="198"/>
      <c r="E16" s="198"/>
      <c r="F16" s="199"/>
      <c r="G16" s="198">
        <f t="shared" si="0"/>
        <v>0</v>
      </c>
      <c r="H16" s="200"/>
      <c r="I16" s="201"/>
    </row>
    <row r="17" spans="1:9" s="3" customFormat="1" ht="20.100000000000001" customHeight="1">
      <c r="A17" s="886"/>
      <c r="B17" s="887"/>
      <c r="C17" s="197"/>
      <c r="D17" s="198"/>
      <c r="E17" s="198"/>
      <c r="F17" s="199"/>
      <c r="G17" s="198">
        <f t="shared" si="0"/>
        <v>0</v>
      </c>
      <c r="H17" s="200"/>
      <c r="I17" s="201"/>
    </row>
    <row r="18" spans="1:9" s="3" customFormat="1" ht="20.100000000000001" customHeight="1">
      <c r="A18" s="886"/>
      <c r="B18" s="887"/>
      <c r="C18" s="197"/>
      <c r="D18" s="198"/>
      <c r="E18" s="198"/>
      <c r="F18" s="199"/>
      <c r="G18" s="198">
        <f t="shared" si="0"/>
        <v>0</v>
      </c>
      <c r="H18" s="200"/>
      <c r="I18" s="201"/>
    </row>
    <row r="19" spans="1:9" s="3" customFormat="1" ht="20.100000000000001" customHeight="1">
      <c r="A19" s="886"/>
      <c r="B19" s="887"/>
      <c r="C19" s="197"/>
      <c r="D19" s="198"/>
      <c r="E19" s="198"/>
      <c r="F19" s="199"/>
      <c r="G19" s="198">
        <f t="shared" si="0"/>
        <v>0</v>
      </c>
      <c r="H19" s="200"/>
      <c r="I19" s="201"/>
    </row>
    <row r="20" spans="1:9" s="3" customFormat="1" ht="20.100000000000001" customHeight="1">
      <c r="A20" s="886"/>
      <c r="B20" s="887"/>
      <c r="C20" s="197"/>
      <c r="D20" s="198"/>
      <c r="E20" s="198"/>
      <c r="F20" s="199"/>
      <c r="G20" s="198">
        <f t="shared" si="0"/>
        <v>0</v>
      </c>
      <c r="H20" s="200"/>
      <c r="I20" s="201"/>
    </row>
    <row r="21" spans="1:9" s="3" customFormat="1" ht="20.100000000000001" customHeight="1">
      <c r="A21" s="886"/>
      <c r="B21" s="887"/>
      <c r="C21" s="197"/>
      <c r="D21" s="198"/>
      <c r="E21" s="198"/>
      <c r="F21" s="199"/>
      <c r="G21" s="198">
        <f t="shared" si="0"/>
        <v>0</v>
      </c>
      <c r="H21" s="200"/>
      <c r="I21" s="201"/>
    </row>
    <row r="22" spans="1:9" s="3" customFormat="1" ht="20.100000000000001" customHeight="1">
      <c r="A22" s="886"/>
      <c r="B22" s="887"/>
      <c r="C22" s="197"/>
      <c r="D22" s="198"/>
      <c r="E22" s="198"/>
      <c r="F22" s="199"/>
      <c r="G22" s="198">
        <f t="shared" si="0"/>
        <v>0</v>
      </c>
      <c r="H22" s="200"/>
      <c r="I22" s="201"/>
    </row>
    <row r="23" spans="1:9" s="3" customFormat="1" ht="20.100000000000001" customHeight="1">
      <c r="A23" s="886"/>
      <c r="B23" s="887"/>
      <c r="C23" s="197"/>
      <c r="D23" s="198"/>
      <c r="E23" s="198"/>
      <c r="F23" s="199"/>
      <c r="G23" s="198">
        <f t="shared" si="0"/>
        <v>0</v>
      </c>
      <c r="H23" s="200"/>
      <c r="I23" s="201"/>
    </row>
    <row r="24" spans="1:9" s="3" customFormat="1" ht="20.100000000000001" customHeight="1">
      <c r="A24" s="886"/>
      <c r="B24" s="887"/>
      <c r="C24" s="197"/>
      <c r="D24" s="198"/>
      <c r="E24" s="198"/>
      <c r="F24" s="199"/>
      <c r="G24" s="198">
        <f t="shared" si="0"/>
        <v>0</v>
      </c>
      <c r="H24" s="200"/>
      <c r="I24" s="201"/>
    </row>
    <row r="25" spans="1:9" s="3" customFormat="1" ht="20.100000000000001" customHeight="1">
      <c r="A25" s="886"/>
      <c r="B25" s="887"/>
      <c r="C25" s="197"/>
      <c r="D25" s="198"/>
      <c r="E25" s="198"/>
      <c r="F25" s="199"/>
      <c r="G25" s="198">
        <f t="shared" si="0"/>
        <v>0</v>
      </c>
      <c r="H25" s="200"/>
      <c r="I25" s="201"/>
    </row>
    <row r="26" spans="1:9" s="3" customFormat="1" ht="20.100000000000001" customHeight="1">
      <c r="A26" s="886"/>
      <c r="B26" s="887"/>
      <c r="C26" s="197"/>
      <c r="D26" s="198"/>
      <c r="E26" s="198"/>
      <c r="F26" s="199"/>
      <c r="G26" s="198">
        <f t="shared" si="0"/>
        <v>0</v>
      </c>
      <c r="H26" s="200"/>
      <c r="I26" s="201"/>
    </row>
    <row r="27" spans="1:9" s="3" customFormat="1" ht="20.100000000000001" customHeight="1">
      <c r="A27" s="886"/>
      <c r="B27" s="887"/>
      <c r="C27" s="197"/>
      <c r="D27" s="198"/>
      <c r="E27" s="198"/>
      <c r="F27" s="199"/>
      <c r="G27" s="198">
        <f t="shared" si="0"/>
        <v>0</v>
      </c>
      <c r="H27" s="200"/>
      <c r="I27" s="201"/>
    </row>
    <row r="28" spans="1:9" s="3" customFormat="1" ht="20.100000000000001" customHeight="1">
      <c r="A28" s="886"/>
      <c r="B28" s="887"/>
      <c r="C28" s="197"/>
      <c r="D28" s="198"/>
      <c r="E28" s="198"/>
      <c r="F28" s="199"/>
      <c r="G28" s="198">
        <f t="shared" si="0"/>
        <v>0</v>
      </c>
      <c r="H28" s="200"/>
      <c r="I28" s="201"/>
    </row>
    <row r="29" spans="1:9" s="3" customFormat="1" ht="20.100000000000001" customHeight="1">
      <c r="A29" s="886"/>
      <c r="B29" s="887"/>
      <c r="C29" s="197"/>
      <c r="D29" s="198"/>
      <c r="E29" s="198"/>
      <c r="F29" s="199"/>
      <c r="G29" s="198">
        <f t="shared" si="0"/>
        <v>0</v>
      </c>
      <c r="H29" s="200"/>
      <c r="I29" s="201"/>
    </row>
    <row r="30" spans="1:9" s="3" customFormat="1" ht="20.100000000000001" customHeight="1">
      <c r="A30" s="886"/>
      <c r="B30" s="887"/>
      <c r="C30" s="197"/>
      <c r="D30" s="198"/>
      <c r="E30" s="198"/>
      <c r="F30" s="199"/>
      <c r="G30" s="198">
        <f t="shared" si="0"/>
        <v>0</v>
      </c>
      <c r="H30" s="200"/>
      <c r="I30" s="201"/>
    </row>
    <row r="31" spans="1:9" s="3" customFormat="1" ht="20.100000000000001" customHeight="1">
      <c r="A31" s="886"/>
      <c r="B31" s="887"/>
      <c r="C31" s="197"/>
      <c r="D31" s="198"/>
      <c r="E31" s="198"/>
      <c r="F31" s="199"/>
      <c r="G31" s="198">
        <f t="shared" si="0"/>
        <v>0</v>
      </c>
      <c r="H31" s="200"/>
      <c r="I31" s="201"/>
    </row>
    <row r="32" spans="1:9" s="3" customFormat="1" ht="20.100000000000001" customHeight="1">
      <c r="A32" s="886"/>
      <c r="B32" s="887"/>
      <c r="C32" s="197"/>
      <c r="D32" s="198"/>
      <c r="E32" s="198"/>
      <c r="F32" s="199"/>
      <c r="G32" s="198">
        <f t="shared" si="0"/>
        <v>0</v>
      </c>
      <c r="H32" s="200"/>
      <c r="I32" s="201"/>
    </row>
    <row r="33" spans="1:9" s="3" customFormat="1" ht="20.100000000000001" customHeight="1">
      <c r="A33" s="886"/>
      <c r="B33" s="887"/>
      <c r="C33" s="197"/>
      <c r="D33" s="198"/>
      <c r="E33" s="198"/>
      <c r="F33" s="199"/>
      <c r="G33" s="198">
        <f t="shared" si="0"/>
        <v>0</v>
      </c>
      <c r="H33" s="200"/>
      <c r="I33" s="201"/>
    </row>
    <row r="34" spans="1:9" s="3" customFormat="1" ht="20.100000000000001" customHeight="1">
      <c r="A34" s="886"/>
      <c r="B34" s="887"/>
      <c r="C34" s="197"/>
      <c r="D34" s="198"/>
      <c r="E34" s="198"/>
      <c r="F34" s="199"/>
      <c r="G34" s="198">
        <f t="shared" si="0"/>
        <v>0</v>
      </c>
      <c r="H34" s="202"/>
      <c r="I34" s="198"/>
    </row>
    <row r="35" spans="1:9" s="3" customFormat="1" ht="20.100000000000001" customHeight="1">
      <c r="A35" s="886"/>
      <c r="B35" s="887"/>
      <c r="C35" s="197"/>
      <c r="D35" s="198"/>
      <c r="E35" s="198"/>
      <c r="F35" s="199"/>
      <c r="G35" s="198">
        <f t="shared" si="0"/>
        <v>0</v>
      </c>
      <c r="H35" s="202"/>
      <c r="I35" s="198"/>
    </row>
    <row r="36" spans="1:9" s="3" customFormat="1" ht="20.100000000000001" customHeight="1">
      <c r="A36" s="888"/>
      <c r="B36" s="889"/>
      <c r="C36" s="197"/>
      <c r="D36" s="198"/>
      <c r="E36" s="198"/>
      <c r="F36" s="199"/>
      <c r="G36" s="198">
        <f t="shared" si="0"/>
        <v>0</v>
      </c>
      <c r="H36" s="202"/>
      <c r="I36" s="198"/>
    </row>
    <row r="37" spans="1:9" s="3" customFormat="1" ht="20.100000000000001" customHeight="1" thickBot="1">
      <c r="A37" s="874"/>
      <c r="B37" s="875"/>
      <c r="C37" s="878" t="s">
        <v>6</v>
      </c>
      <c r="D37" s="879"/>
      <c r="E37" s="879"/>
      <c r="F37" s="880"/>
      <c r="G37" s="203">
        <f>SUM(G4:G36)</f>
        <v>0</v>
      </c>
      <c r="H37" s="204"/>
      <c r="I37" s="203">
        <f>SUM(I4:I36)</f>
        <v>0</v>
      </c>
    </row>
    <row r="38" spans="1:9" s="3" customFormat="1" ht="13.5" customHeight="1" thickTop="1">
      <c r="A38" s="882" t="s">
        <v>7</v>
      </c>
      <c r="B38" s="882"/>
      <c r="C38" s="882"/>
      <c r="D38" s="882"/>
      <c r="E38" s="882"/>
      <c r="F38" s="882"/>
      <c r="G38" s="882"/>
      <c r="H38" s="882"/>
      <c r="I38" s="882"/>
    </row>
    <row r="39" spans="1:9" s="3" customFormat="1" ht="18.75" customHeight="1">
      <c r="A39" s="881" t="s">
        <v>365</v>
      </c>
      <c r="B39" s="881"/>
      <c r="C39" s="881"/>
      <c r="D39" s="881"/>
      <c r="E39" s="881"/>
      <c r="F39" s="881"/>
      <c r="G39" s="881"/>
      <c r="H39" s="881"/>
      <c r="I39" s="881"/>
    </row>
    <row r="40" spans="1:9" s="6" customFormat="1" ht="18" customHeight="1">
      <c r="A40" s="892" t="s">
        <v>8</v>
      </c>
      <c r="B40" s="893"/>
      <c r="C40" s="193" t="s">
        <v>362</v>
      </c>
      <c r="D40" s="194" t="s">
        <v>363</v>
      </c>
      <c r="E40" s="195" t="s">
        <v>364</v>
      </c>
      <c r="F40" s="193" t="s">
        <v>0</v>
      </c>
      <c r="G40" s="194" t="s">
        <v>1</v>
      </c>
      <c r="H40" s="196"/>
      <c r="I40" s="194" t="s">
        <v>2</v>
      </c>
    </row>
    <row r="41" spans="1:9" s="2" customFormat="1" ht="20.100000000000001" customHeight="1">
      <c r="A41" s="890"/>
      <c r="B41" s="891"/>
      <c r="C41" s="197"/>
      <c r="D41" s="198"/>
      <c r="E41" s="202"/>
      <c r="F41" s="199"/>
      <c r="G41" s="198">
        <f>SUM(D41*E41)</f>
        <v>0</v>
      </c>
      <c r="H41" s="200"/>
      <c r="I41" s="198"/>
    </row>
    <row r="42" spans="1:9" s="3" customFormat="1" ht="20.100000000000001" customHeight="1">
      <c r="A42" s="890"/>
      <c r="B42" s="891"/>
      <c r="C42" s="197"/>
      <c r="D42" s="198"/>
      <c r="E42" s="202"/>
      <c r="F42" s="199"/>
      <c r="G42" s="198">
        <f>SUM(D42*E42)</f>
        <v>0</v>
      </c>
      <c r="H42" s="200"/>
      <c r="I42" s="198"/>
    </row>
    <row r="43" spans="1:9" s="3" customFormat="1" ht="20.100000000000001" customHeight="1">
      <c r="A43" s="890"/>
      <c r="B43" s="891"/>
      <c r="C43" s="197"/>
      <c r="D43" s="198"/>
      <c r="E43" s="202"/>
      <c r="F43" s="199"/>
      <c r="G43" s="198">
        <f>SUM(D43*E43)</f>
        <v>0</v>
      </c>
      <c r="H43" s="200"/>
      <c r="I43" s="198"/>
    </row>
    <row r="44" spans="1:9" s="3" customFormat="1" ht="20.100000000000001" customHeight="1">
      <c r="A44" s="876"/>
      <c r="B44" s="877"/>
      <c r="C44" s="197"/>
      <c r="D44" s="198"/>
      <c r="E44" s="198"/>
      <c r="F44" s="199"/>
      <c r="G44" s="198">
        <f t="shared" ref="G44:G73" si="1">SUM(D44*E44)</f>
        <v>0</v>
      </c>
      <c r="H44" s="200"/>
      <c r="I44" s="198"/>
    </row>
    <row r="45" spans="1:9" s="4" customFormat="1" ht="20.100000000000001" customHeight="1">
      <c r="A45" s="876"/>
      <c r="B45" s="877"/>
      <c r="C45" s="197"/>
      <c r="D45" s="198"/>
      <c r="E45" s="198"/>
      <c r="F45" s="199"/>
      <c r="G45" s="198">
        <f t="shared" si="1"/>
        <v>0</v>
      </c>
      <c r="H45" s="200"/>
      <c r="I45" s="198"/>
    </row>
    <row r="46" spans="1:9" s="4" customFormat="1" ht="20.100000000000001" customHeight="1">
      <c r="A46" s="876"/>
      <c r="B46" s="877"/>
      <c r="C46" s="197"/>
      <c r="D46" s="198"/>
      <c r="E46" s="198"/>
      <c r="F46" s="199"/>
      <c r="G46" s="198">
        <f t="shared" si="1"/>
        <v>0</v>
      </c>
      <c r="H46" s="200"/>
      <c r="I46" s="198"/>
    </row>
    <row r="47" spans="1:9" s="4" customFormat="1" ht="20.100000000000001" customHeight="1">
      <c r="A47" s="876"/>
      <c r="B47" s="877"/>
      <c r="C47" s="197"/>
      <c r="D47" s="198"/>
      <c r="E47" s="198"/>
      <c r="F47" s="199"/>
      <c r="G47" s="198">
        <f t="shared" si="1"/>
        <v>0</v>
      </c>
      <c r="H47" s="200"/>
      <c r="I47" s="198"/>
    </row>
    <row r="48" spans="1:9" s="3" customFormat="1" ht="20.100000000000001" customHeight="1">
      <c r="A48" s="876"/>
      <c r="B48" s="877"/>
      <c r="C48" s="197"/>
      <c r="D48" s="198"/>
      <c r="E48" s="198"/>
      <c r="F48" s="199"/>
      <c r="G48" s="198">
        <f t="shared" si="1"/>
        <v>0</v>
      </c>
      <c r="H48" s="200"/>
      <c r="I48" s="198"/>
    </row>
    <row r="49" spans="1:9" s="5" customFormat="1" ht="20.100000000000001" customHeight="1">
      <c r="A49" s="876"/>
      <c r="B49" s="877"/>
      <c r="C49" s="197"/>
      <c r="D49" s="198"/>
      <c r="E49" s="198"/>
      <c r="F49" s="199"/>
      <c r="G49" s="198">
        <f t="shared" si="1"/>
        <v>0</v>
      </c>
      <c r="H49" s="200"/>
      <c r="I49" s="198"/>
    </row>
    <row r="50" spans="1:9" s="5" customFormat="1" ht="20.100000000000001" customHeight="1">
      <c r="A50" s="876"/>
      <c r="B50" s="877"/>
      <c r="C50" s="197"/>
      <c r="D50" s="198"/>
      <c r="E50" s="198"/>
      <c r="F50" s="199"/>
      <c r="G50" s="198">
        <f t="shared" si="1"/>
        <v>0</v>
      </c>
      <c r="H50" s="200"/>
      <c r="I50" s="198"/>
    </row>
    <row r="51" spans="1:9" s="5" customFormat="1" ht="20.100000000000001" customHeight="1">
      <c r="A51" s="876"/>
      <c r="B51" s="877"/>
      <c r="C51" s="197"/>
      <c r="D51" s="198"/>
      <c r="E51" s="198"/>
      <c r="F51" s="199"/>
      <c r="G51" s="198">
        <f t="shared" si="1"/>
        <v>0</v>
      </c>
      <c r="H51" s="200"/>
      <c r="I51" s="198"/>
    </row>
    <row r="52" spans="1:9" s="3" customFormat="1" ht="20.100000000000001" customHeight="1">
      <c r="A52" s="876"/>
      <c r="B52" s="877"/>
      <c r="C52" s="197"/>
      <c r="D52" s="198"/>
      <c r="E52" s="198"/>
      <c r="F52" s="199"/>
      <c r="G52" s="198">
        <f t="shared" si="1"/>
        <v>0</v>
      </c>
      <c r="H52" s="200"/>
      <c r="I52" s="198"/>
    </row>
    <row r="53" spans="1:9" s="3" customFormat="1" ht="20.100000000000001" customHeight="1">
      <c r="A53" s="876"/>
      <c r="B53" s="877"/>
      <c r="C53" s="197"/>
      <c r="D53" s="198"/>
      <c r="E53" s="198"/>
      <c r="F53" s="199"/>
      <c r="G53" s="198">
        <f t="shared" si="1"/>
        <v>0</v>
      </c>
      <c r="H53" s="200"/>
      <c r="I53" s="201"/>
    </row>
    <row r="54" spans="1:9" s="3" customFormat="1" ht="20.100000000000001" customHeight="1">
      <c r="A54" s="876"/>
      <c r="B54" s="877"/>
      <c r="C54" s="197"/>
      <c r="D54" s="198"/>
      <c r="E54" s="198"/>
      <c r="F54" s="199"/>
      <c r="G54" s="198">
        <f t="shared" si="1"/>
        <v>0</v>
      </c>
      <c r="H54" s="200"/>
      <c r="I54" s="201"/>
    </row>
    <row r="55" spans="1:9" s="3" customFormat="1" ht="20.100000000000001" customHeight="1">
      <c r="A55" s="876"/>
      <c r="B55" s="877"/>
      <c r="C55" s="197"/>
      <c r="D55" s="198"/>
      <c r="E55" s="198"/>
      <c r="F55" s="199"/>
      <c r="G55" s="198">
        <f t="shared" si="1"/>
        <v>0</v>
      </c>
      <c r="H55" s="200"/>
      <c r="I55" s="201"/>
    </row>
    <row r="56" spans="1:9" s="3" customFormat="1" ht="20.100000000000001" customHeight="1">
      <c r="A56" s="876"/>
      <c r="B56" s="877"/>
      <c r="C56" s="197"/>
      <c r="D56" s="198"/>
      <c r="E56" s="198"/>
      <c r="F56" s="199"/>
      <c r="G56" s="198">
        <f t="shared" si="1"/>
        <v>0</v>
      </c>
      <c r="H56" s="200"/>
      <c r="I56" s="201"/>
    </row>
    <row r="57" spans="1:9" s="3" customFormat="1" ht="20.100000000000001" customHeight="1">
      <c r="A57" s="876"/>
      <c r="B57" s="877"/>
      <c r="C57" s="197"/>
      <c r="D57" s="198"/>
      <c r="E57" s="198"/>
      <c r="F57" s="199"/>
      <c r="G57" s="198">
        <f t="shared" si="1"/>
        <v>0</v>
      </c>
      <c r="H57" s="200"/>
      <c r="I57" s="201"/>
    </row>
    <row r="58" spans="1:9" s="3" customFormat="1" ht="20.100000000000001" customHeight="1">
      <c r="A58" s="876"/>
      <c r="B58" s="877"/>
      <c r="C58" s="197"/>
      <c r="D58" s="198"/>
      <c r="E58" s="198"/>
      <c r="F58" s="199"/>
      <c r="G58" s="198">
        <f t="shared" si="1"/>
        <v>0</v>
      </c>
      <c r="H58" s="200"/>
      <c r="I58" s="201"/>
    </row>
    <row r="59" spans="1:9" s="3" customFormat="1" ht="20.100000000000001" customHeight="1">
      <c r="A59" s="876"/>
      <c r="B59" s="877"/>
      <c r="C59" s="197"/>
      <c r="D59" s="198"/>
      <c r="E59" s="198"/>
      <c r="F59" s="199"/>
      <c r="G59" s="198">
        <f t="shared" si="1"/>
        <v>0</v>
      </c>
      <c r="H59" s="200"/>
      <c r="I59" s="201"/>
    </row>
    <row r="60" spans="1:9" s="3" customFormat="1" ht="20.100000000000001" customHeight="1">
      <c r="A60" s="876"/>
      <c r="B60" s="877"/>
      <c r="C60" s="197"/>
      <c r="D60" s="198"/>
      <c r="E60" s="198"/>
      <c r="F60" s="199"/>
      <c r="G60" s="198">
        <f t="shared" si="1"/>
        <v>0</v>
      </c>
      <c r="H60" s="200"/>
      <c r="I60" s="201"/>
    </row>
    <row r="61" spans="1:9" s="3" customFormat="1" ht="20.100000000000001" customHeight="1">
      <c r="A61" s="876"/>
      <c r="B61" s="877"/>
      <c r="C61" s="197"/>
      <c r="D61" s="198"/>
      <c r="E61" s="198"/>
      <c r="F61" s="199"/>
      <c r="G61" s="198">
        <f t="shared" si="1"/>
        <v>0</v>
      </c>
      <c r="H61" s="200"/>
      <c r="I61" s="201"/>
    </row>
    <row r="62" spans="1:9" s="3" customFormat="1" ht="20.100000000000001" customHeight="1">
      <c r="A62" s="876"/>
      <c r="B62" s="877"/>
      <c r="C62" s="197"/>
      <c r="D62" s="198"/>
      <c r="E62" s="198"/>
      <c r="F62" s="199"/>
      <c r="G62" s="198">
        <f t="shared" si="1"/>
        <v>0</v>
      </c>
      <c r="H62" s="200"/>
      <c r="I62" s="201"/>
    </row>
    <row r="63" spans="1:9" s="3" customFormat="1" ht="20.100000000000001" customHeight="1">
      <c r="A63" s="876"/>
      <c r="B63" s="877"/>
      <c r="C63" s="197"/>
      <c r="D63" s="198"/>
      <c r="E63" s="198"/>
      <c r="F63" s="199"/>
      <c r="G63" s="198">
        <f t="shared" si="1"/>
        <v>0</v>
      </c>
      <c r="H63" s="200"/>
      <c r="I63" s="201"/>
    </row>
    <row r="64" spans="1:9" s="3" customFormat="1" ht="20.100000000000001" customHeight="1">
      <c r="A64" s="876"/>
      <c r="B64" s="877"/>
      <c r="C64" s="197"/>
      <c r="D64" s="198"/>
      <c r="E64" s="198"/>
      <c r="F64" s="199"/>
      <c r="G64" s="198">
        <f t="shared" si="1"/>
        <v>0</v>
      </c>
      <c r="H64" s="200"/>
      <c r="I64" s="201"/>
    </row>
    <row r="65" spans="1:9" s="3" customFormat="1" ht="20.100000000000001" customHeight="1">
      <c r="A65" s="876"/>
      <c r="B65" s="877"/>
      <c r="C65" s="197"/>
      <c r="D65" s="198"/>
      <c r="E65" s="198"/>
      <c r="F65" s="199"/>
      <c r="G65" s="198">
        <f t="shared" si="1"/>
        <v>0</v>
      </c>
      <c r="H65" s="200"/>
      <c r="I65" s="201"/>
    </row>
    <row r="66" spans="1:9" s="3" customFormat="1" ht="20.100000000000001" customHeight="1">
      <c r="A66" s="876"/>
      <c r="B66" s="877"/>
      <c r="C66" s="197"/>
      <c r="D66" s="198"/>
      <c r="E66" s="198"/>
      <c r="F66" s="199"/>
      <c r="G66" s="198">
        <f t="shared" si="1"/>
        <v>0</v>
      </c>
      <c r="H66" s="200"/>
      <c r="I66" s="201"/>
    </row>
    <row r="67" spans="1:9" s="3" customFormat="1" ht="20.100000000000001" customHeight="1">
      <c r="A67" s="876"/>
      <c r="B67" s="877"/>
      <c r="C67" s="197"/>
      <c r="D67" s="198"/>
      <c r="E67" s="198"/>
      <c r="F67" s="199"/>
      <c r="G67" s="198">
        <f t="shared" si="1"/>
        <v>0</v>
      </c>
      <c r="H67" s="200"/>
      <c r="I67" s="201"/>
    </row>
    <row r="68" spans="1:9" s="3" customFormat="1" ht="20.100000000000001" customHeight="1">
      <c r="A68" s="876"/>
      <c r="B68" s="877"/>
      <c r="C68" s="197"/>
      <c r="D68" s="198"/>
      <c r="E68" s="198"/>
      <c r="F68" s="199"/>
      <c r="G68" s="198">
        <f t="shared" si="1"/>
        <v>0</v>
      </c>
      <c r="H68" s="200"/>
      <c r="I68" s="201"/>
    </row>
    <row r="69" spans="1:9" s="3" customFormat="1" ht="20.100000000000001" customHeight="1">
      <c r="A69" s="876"/>
      <c r="B69" s="877"/>
      <c r="C69" s="197"/>
      <c r="D69" s="198"/>
      <c r="E69" s="198"/>
      <c r="F69" s="199"/>
      <c r="G69" s="198">
        <f t="shared" si="1"/>
        <v>0</v>
      </c>
      <c r="H69" s="200"/>
      <c r="I69" s="201"/>
    </row>
    <row r="70" spans="1:9" s="3" customFormat="1" ht="20.100000000000001" customHeight="1">
      <c r="A70" s="876"/>
      <c r="B70" s="877"/>
      <c r="C70" s="197"/>
      <c r="D70" s="198"/>
      <c r="E70" s="198"/>
      <c r="F70" s="199"/>
      <c r="G70" s="198">
        <f t="shared" si="1"/>
        <v>0</v>
      </c>
      <c r="H70" s="200"/>
      <c r="I70" s="201"/>
    </row>
    <row r="71" spans="1:9" s="3" customFormat="1" ht="20.100000000000001" customHeight="1">
      <c r="A71" s="876"/>
      <c r="B71" s="877"/>
      <c r="C71" s="197"/>
      <c r="D71" s="198"/>
      <c r="E71" s="198"/>
      <c r="F71" s="199"/>
      <c r="G71" s="198">
        <f t="shared" si="1"/>
        <v>0</v>
      </c>
      <c r="H71" s="200"/>
      <c r="I71" s="201"/>
    </row>
    <row r="72" spans="1:9" s="3" customFormat="1" ht="20.100000000000001" customHeight="1">
      <c r="A72" s="876"/>
      <c r="B72" s="877"/>
      <c r="C72" s="197"/>
      <c r="D72" s="198"/>
      <c r="E72" s="198"/>
      <c r="F72" s="199"/>
      <c r="G72" s="198">
        <f t="shared" si="1"/>
        <v>0</v>
      </c>
      <c r="H72" s="202"/>
      <c r="I72" s="198"/>
    </row>
    <row r="73" spans="1:9" s="3" customFormat="1" ht="20.100000000000001" customHeight="1">
      <c r="A73" s="876"/>
      <c r="B73" s="877"/>
      <c r="C73" s="197"/>
      <c r="D73" s="198"/>
      <c r="E73" s="198"/>
      <c r="F73" s="199"/>
      <c r="G73" s="198">
        <f t="shared" si="1"/>
        <v>0</v>
      </c>
      <c r="H73" s="202"/>
      <c r="I73" s="198"/>
    </row>
    <row r="74" spans="1:9" s="3" customFormat="1" ht="20.100000000000001" customHeight="1" thickBot="1">
      <c r="A74" s="874"/>
      <c r="B74" s="875"/>
      <c r="C74" s="878" t="s">
        <v>6</v>
      </c>
      <c r="D74" s="879"/>
      <c r="E74" s="879"/>
      <c r="F74" s="880"/>
      <c r="G74" s="203">
        <f>SUM(G41:G73)</f>
        <v>0</v>
      </c>
      <c r="H74" s="204"/>
      <c r="I74" s="203">
        <f>SUM(I41:I73)</f>
        <v>0</v>
      </c>
    </row>
    <row r="75" spans="1:9" s="3" customFormat="1" ht="15.95" customHeight="1" thickTop="1">
      <c r="A75" s="205"/>
      <c r="B75" s="205"/>
      <c r="C75" s="206"/>
      <c r="D75" s="207"/>
      <c r="E75" s="207"/>
      <c r="F75" s="208"/>
      <c r="G75" s="209"/>
      <c r="H75" s="207"/>
      <c r="I75" s="209"/>
    </row>
    <row r="76" spans="1:9" s="3" customFormat="1" ht="15.95" customHeight="1">
      <c r="A76" s="205"/>
      <c r="B76" s="205"/>
      <c r="C76" s="206"/>
      <c r="D76" s="207"/>
      <c r="E76" s="207"/>
      <c r="F76" s="208"/>
      <c r="G76" s="209"/>
      <c r="H76" s="207"/>
      <c r="I76" s="209"/>
    </row>
    <row r="77" spans="1:9" s="3" customFormat="1">
      <c r="A77" s="872"/>
      <c r="B77" s="872"/>
      <c r="C77" s="205"/>
      <c r="D77" s="210"/>
      <c r="E77" s="210"/>
      <c r="F77" s="211"/>
      <c r="G77" s="212"/>
      <c r="H77" s="207"/>
      <c r="I77" s="212"/>
    </row>
    <row r="78" spans="1:9" s="3" customFormat="1">
      <c r="A78" s="872"/>
      <c r="B78" s="872"/>
      <c r="C78" s="205"/>
      <c r="D78" s="210"/>
      <c r="E78" s="210"/>
      <c r="F78" s="211"/>
      <c r="G78" s="213"/>
      <c r="H78" s="207"/>
      <c r="I78" s="212"/>
    </row>
    <row r="79" spans="1:9" s="3" customFormat="1">
      <c r="A79" s="873"/>
      <c r="B79" s="873"/>
      <c r="C79" s="205"/>
      <c r="D79" s="210"/>
      <c r="E79" s="210"/>
      <c r="F79" s="211"/>
      <c r="G79" s="214"/>
      <c r="H79" s="207"/>
      <c r="I79" s="209"/>
    </row>
    <row r="80" spans="1:9" s="3" customFormat="1">
      <c r="A80" s="873"/>
      <c r="B80" s="873"/>
      <c r="C80" s="206"/>
      <c r="D80" s="207"/>
      <c r="E80" s="207"/>
      <c r="F80" s="208"/>
      <c r="G80" s="209"/>
      <c r="H80" s="207"/>
      <c r="I80" s="209"/>
    </row>
    <row r="81" spans="1:9" s="2" customFormat="1">
      <c r="A81" s="873"/>
      <c r="B81" s="873"/>
      <c r="C81" s="206"/>
      <c r="D81" s="207"/>
      <c r="E81" s="207"/>
      <c r="F81" s="208"/>
      <c r="G81" s="209"/>
      <c r="H81" s="207"/>
      <c r="I81" s="209"/>
    </row>
    <row r="82" spans="1:9" s="2" customFormat="1">
      <c r="A82" s="873"/>
      <c r="B82" s="873"/>
      <c r="C82" s="206"/>
      <c r="D82" s="207"/>
      <c r="E82" s="207"/>
      <c r="F82" s="208"/>
      <c r="G82" s="209"/>
      <c r="H82" s="207"/>
      <c r="I82" s="209"/>
    </row>
    <row r="83" spans="1:9" s="2" customFormat="1">
      <c r="A83" s="873"/>
      <c r="B83" s="873"/>
      <c r="C83" s="206"/>
      <c r="D83" s="207"/>
      <c r="E83" s="207"/>
      <c r="F83" s="208"/>
      <c r="G83" s="209"/>
      <c r="H83" s="207"/>
      <c r="I83" s="209"/>
    </row>
    <row r="84" spans="1:9" s="2" customFormat="1">
      <c r="A84" s="873"/>
      <c r="B84" s="873"/>
      <c r="C84" s="206"/>
      <c r="D84" s="207"/>
      <c r="E84" s="207"/>
      <c r="F84" s="208"/>
      <c r="G84" s="209"/>
      <c r="H84" s="207"/>
      <c r="I84" s="209"/>
    </row>
    <row r="85" spans="1:9" s="2" customFormat="1">
      <c r="A85" s="873"/>
      <c r="B85" s="873"/>
      <c r="C85" s="206"/>
      <c r="D85" s="207"/>
      <c r="E85" s="207"/>
      <c r="F85" s="208"/>
      <c r="G85" s="209"/>
      <c r="H85" s="207"/>
      <c r="I85" s="209"/>
    </row>
    <row r="86" spans="1:9" s="2" customFormat="1">
      <c r="A86" s="873"/>
      <c r="B86" s="873"/>
      <c r="C86" s="206"/>
      <c r="D86" s="207"/>
      <c r="E86" s="207"/>
      <c r="F86" s="208"/>
      <c r="G86" s="209"/>
      <c r="H86" s="207"/>
      <c r="I86" s="209"/>
    </row>
    <row r="87" spans="1:9" s="2" customFormat="1">
      <c r="A87" s="873"/>
      <c r="B87" s="873"/>
      <c r="C87" s="206"/>
      <c r="D87" s="207"/>
      <c r="E87" s="207"/>
      <c r="F87" s="208"/>
      <c r="G87" s="209"/>
      <c r="H87" s="207"/>
      <c r="I87" s="209"/>
    </row>
    <row r="88" spans="1:9" s="2" customFormat="1">
      <c r="A88" s="873"/>
      <c r="B88" s="873"/>
      <c r="C88" s="206"/>
      <c r="D88" s="207"/>
      <c r="E88" s="207"/>
      <c r="F88" s="208"/>
      <c r="G88" s="209"/>
      <c r="H88" s="207"/>
      <c r="I88" s="209"/>
    </row>
    <row r="89" spans="1:9" s="2" customFormat="1">
      <c r="A89" s="873"/>
      <c r="B89" s="873"/>
      <c r="C89" s="206"/>
      <c r="D89" s="207"/>
      <c r="E89" s="207"/>
      <c r="F89" s="208"/>
      <c r="G89" s="209"/>
      <c r="H89" s="207"/>
      <c r="I89" s="209"/>
    </row>
    <row r="90" spans="1:9" s="2" customFormat="1">
      <c r="A90" s="873"/>
      <c r="B90" s="873"/>
      <c r="C90" s="206"/>
      <c r="D90" s="207"/>
      <c r="E90" s="207"/>
      <c r="F90" s="208"/>
      <c r="G90" s="209"/>
      <c r="H90" s="207"/>
      <c r="I90" s="209"/>
    </row>
    <row r="91" spans="1:9" s="2" customFormat="1">
      <c r="A91" s="873"/>
      <c r="B91" s="873"/>
      <c r="C91" s="206"/>
      <c r="D91" s="207"/>
      <c r="E91" s="207"/>
      <c r="F91" s="208"/>
      <c r="G91" s="209"/>
      <c r="H91" s="207"/>
      <c r="I91" s="209"/>
    </row>
    <row r="92" spans="1:9" s="2" customFormat="1">
      <c r="A92" s="873"/>
      <c r="B92" s="873"/>
      <c r="C92" s="206"/>
      <c r="D92" s="207"/>
      <c r="E92" s="207"/>
      <c r="F92" s="208"/>
      <c r="G92" s="209"/>
      <c r="H92" s="207"/>
      <c r="I92" s="209"/>
    </row>
    <row r="93" spans="1:9" s="2" customFormat="1">
      <c r="A93" s="873"/>
      <c r="B93" s="873"/>
      <c r="C93" s="206"/>
      <c r="D93" s="207"/>
      <c r="E93" s="207"/>
      <c r="F93" s="208"/>
      <c r="G93" s="209"/>
      <c r="H93" s="207"/>
      <c r="I93" s="209"/>
    </row>
    <row r="94" spans="1:9" s="2" customFormat="1">
      <c r="A94" s="873"/>
      <c r="B94" s="873"/>
      <c r="C94" s="206"/>
      <c r="D94" s="207"/>
      <c r="E94" s="207"/>
      <c r="F94" s="208"/>
      <c r="G94" s="209"/>
      <c r="H94" s="207"/>
      <c r="I94" s="209"/>
    </row>
    <row r="95" spans="1:9" s="2" customFormat="1">
      <c r="A95" s="873"/>
      <c r="B95" s="873"/>
      <c r="C95" s="206"/>
      <c r="D95" s="207"/>
      <c r="E95" s="207"/>
      <c r="F95" s="208"/>
      <c r="G95" s="209"/>
      <c r="H95" s="207"/>
      <c r="I95" s="209"/>
    </row>
    <row r="96" spans="1:9" s="2" customFormat="1">
      <c r="A96" s="873"/>
      <c r="B96" s="873"/>
      <c r="C96" s="206"/>
      <c r="D96" s="207"/>
      <c r="E96" s="207"/>
      <c r="F96" s="208"/>
      <c r="G96" s="209"/>
      <c r="H96" s="207"/>
      <c r="I96" s="209"/>
    </row>
    <row r="97" spans="1:9" s="2" customFormat="1">
      <c r="A97" s="873"/>
      <c r="B97" s="873"/>
      <c r="C97" s="206"/>
      <c r="D97" s="207"/>
      <c r="E97" s="207"/>
      <c r="F97" s="208"/>
      <c r="G97" s="209"/>
      <c r="H97" s="207"/>
      <c r="I97" s="209"/>
    </row>
    <row r="98" spans="1:9" s="2" customFormat="1">
      <c r="A98" s="873"/>
      <c r="B98" s="873"/>
      <c r="C98" s="206"/>
      <c r="D98" s="207"/>
      <c r="E98" s="207"/>
      <c r="F98" s="208"/>
      <c r="G98" s="209"/>
      <c r="H98" s="207"/>
      <c r="I98" s="209"/>
    </row>
    <row r="99" spans="1:9" s="2" customFormat="1">
      <c r="A99" s="873"/>
      <c r="B99" s="873"/>
      <c r="C99" s="206"/>
      <c r="D99" s="207"/>
      <c r="E99" s="207"/>
      <c r="F99" s="208"/>
      <c r="G99" s="209"/>
      <c r="H99" s="207"/>
      <c r="I99" s="209"/>
    </row>
    <row r="100" spans="1:9" s="2" customFormat="1">
      <c r="A100" s="873"/>
      <c r="B100" s="873"/>
      <c r="C100" s="206"/>
      <c r="D100" s="207"/>
      <c r="E100" s="207"/>
      <c r="F100" s="208"/>
      <c r="G100" s="209"/>
      <c r="H100" s="207"/>
      <c r="I100" s="209"/>
    </row>
    <row r="101" spans="1:9" s="2" customFormat="1" ht="11.25">
      <c r="A101" s="872"/>
      <c r="B101" s="872"/>
      <c r="C101" s="205"/>
      <c r="D101" s="210"/>
      <c r="E101" s="210"/>
      <c r="F101" s="211"/>
      <c r="G101" s="212"/>
      <c r="H101" s="210"/>
      <c r="I101" s="212"/>
    </row>
    <row r="102" spans="1:9" s="2" customFormat="1" ht="11.25">
      <c r="A102" s="872"/>
      <c r="B102" s="872"/>
      <c r="C102" s="205"/>
      <c r="D102" s="210"/>
      <c r="E102" s="210"/>
      <c r="F102" s="211"/>
      <c r="G102" s="212"/>
      <c r="H102" s="210"/>
      <c r="I102" s="212"/>
    </row>
    <row r="103" spans="1:9" s="2" customFormat="1" ht="11.25">
      <c r="A103" s="872"/>
      <c r="B103" s="872"/>
      <c r="C103" s="205"/>
      <c r="D103" s="210"/>
      <c r="E103" s="210"/>
      <c r="F103" s="211"/>
      <c r="G103" s="212"/>
      <c r="H103" s="210"/>
      <c r="I103" s="212"/>
    </row>
    <row r="104" spans="1:9" s="2" customFormat="1" ht="11.25">
      <c r="A104" s="872"/>
      <c r="B104" s="872"/>
      <c r="C104" s="205"/>
      <c r="D104" s="210"/>
      <c r="E104" s="210"/>
      <c r="F104" s="211"/>
      <c r="G104" s="212"/>
      <c r="H104" s="210"/>
      <c r="I104" s="212"/>
    </row>
    <row r="105" spans="1:9" s="2" customFormat="1" ht="11.25">
      <c r="A105" s="872"/>
      <c r="B105" s="872"/>
      <c r="C105" s="205"/>
      <c r="D105" s="210"/>
      <c r="E105" s="210"/>
      <c r="F105" s="211"/>
      <c r="G105" s="212"/>
      <c r="H105" s="210"/>
      <c r="I105" s="212"/>
    </row>
    <row r="106" spans="1:9" s="2" customFormat="1" ht="11.25">
      <c r="A106" s="872"/>
      <c r="B106" s="872"/>
      <c r="C106" s="205"/>
      <c r="D106" s="210"/>
      <c r="E106" s="210"/>
      <c r="F106" s="211"/>
      <c r="G106" s="212"/>
      <c r="H106" s="210"/>
      <c r="I106" s="212"/>
    </row>
    <row r="107" spans="1:9" s="2" customFormat="1">
      <c r="A107" s="215"/>
      <c r="B107" s="215"/>
      <c r="C107" s="215"/>
      <c r="D107" s="216"/>
      <c r="E107" s="217"/>
      <c r="F107" s="217"/>
      <c r="G107" s="218"/>
      <c r="H107" s="219"/>
      <c r="I107" s="218"/>
    </row>
    <row r="108" spans="1:9" s="2" customFormat="1">
      <c r="A108" s="215"/>
      <c r="B108" s="215"/>
      <c r="C108" s="215"/>
      <c r="D108" s="216"/>
      <c r="E108" s="217"/>
      <c r="F108" s="217"/>
      <c r="G108" s="218"/>
      <c r="H108" s="219"/>
      <c r="I108" s="218"/>
    </row>
    <row r="109" spans="1:9" s="2" customFormat="1">
      <c r="A109" s="215"/>
      <c r="B109" s="215"/>
      <c r="C109" s="215"/>
      <c r="D109" s="216"/>
      <c r="E109" s="217"/>
      <c r="F109" s="217"/>
      <c r="G109" s="218"/>
      <c r="H109" s="219"/>
      <c r="I109" s="218"/>
    </row>
    <row r="110" spans="1:9" s="2" customFormat="1">
      <c r="A110" s="215"/>
      <c r="B110" s="215"/>
      <c r="C110" s="215"/>
      <c r="D110" s="216"/>
      <c r="E110" s="217"/>
      <c r="F110" s="217"/>
      <c r="G110" s="218"/>
      <c r="H110" s="219"/>
      <c r="I110" s="218"/>
    </row>
    <row r="111" spans="1:9" s="2" customFormat="1">
      <c r="A111" s="215"/>
      <c r="B111" s="215"/>
      <c r="C111" s="215"/>
      <c r="D111" s="216"/>
      <c r="E111" s="217"/>
      <c r="F111" s="217"/>
      <c r="G111" s="218"/>
      <c r="H111" s="219"/>
      <c r="I111" s="218"/>
    </row>
    <row r="112" spans="1:9" s="2" customFormat="1">
      <c r="A112" s="215"/>
      <c r="B112" s="215"/>
      <c r="C112" s="215"/>
      <c r="D112" s="216"/>
      <c r="E112" s="217"/>
      <c r="F112" s="217"/>
      <c r="G112" s="218"/>
      <c r="H112" s="219"/>
      <c r="I112" s="218"/>
    </row>
    <row r="113" spans="1:9" s="2" customFormat="1">
      <c r="A113" s="215"/>
      <c r="B113" s="215"/>
      <c r="C113" s="215"/>
      <c r="D113" s="216"/>
      <c r="E113" s="217"/>
      <c r="F113" s="217"/>
      <c r="G113" s="218"/>
      <c r="H113" s="219"/>
      <c r="I113" s="218"/>
    </row>
    <row r="114" spans="1:9" s="2" customFormat="1">
      <c r="A114" s="215"/>
      <c r="B114" s="215"/>
      <c r="C114" s="215"/>
      <c r="D114" s="216"/>
      <c r="E114" s="217"/>
      <c r="F114" s="217"/>
      <c r="G114" s="218"/>
      <c r="H114" s="219"/>
      <c r="I114" s="218"/>
    </row>
    <row r="115" spans="1:9" s="2" customFormat="1">
      <c r="A115" s="215"/>
      <c r="B115" s="215"/>
      <c r="C115" s="215"/>
      <c r="D115" s="216"/>
      <c r="E115" s="217"/>
      <c r="F115" s="217"/>
      <c r="G115" s="218"/>
      <c r="H115" s="219"/>
      <c r="I115" s="218"/>
    </row>
    <row r="116" spans="1:9" s="2" customFormat="1">
      <c r="A116" s="215"/>
      <c r="B116" s="215"/>
      <c r="C116" s="215"/>
      <c r="D116" s="216"/>
      <c r="E116" s="217"/>
      <c r="F116" s="217"/>
      <c r="G116" s="218"/>
      <c r="H116" s="219"/>
      <c r="I116" s="218"/>
    </row>
    <row r="117" spans="1:9" s="2" customFormat="1">
      <c r="A117" s="215"/>
      <c r="B117" s="215"/>
      <c r="C117" s="215"/>
      <c r="D117" s="216"/>
      <c r="E117" s="217"/>
      <c r="F117" s="217"/>
      <c r="G117" s="218"/>
      <c r="H117" s="219"/>
      <c r="I117" s="218"/>
    </row>
    <row r="118" spans="1:9" s="2" customFormat="1">
      <c r="A118" s="215"/>
      <c r="B118" s="215"/>
      <c r="C118" s="215"/>
      <c r="D118" s="216"/>
      <c r="E118" s="217"/>
      <c r="F118" s="217"/>
      <c r="G118" s="218"/>
      <c r="H118" s="219"/>
      <c r="I118" s="218"/>
    </row>
    <row r="119" spans="1:9" s="2" customFormat="1">
      <c r="A119" s="215"/>
      <c r="B119" s="215"/>
      <c r="C119" s="215"/>
      <c r="D119" s="216"/>
      <c r="E119" s="217"/>
      <c r="F119" s="217"/>
      <c r="G119" s="218"/>
      <c r="H119" s="219"/>
      <c r="I119" s="218"/>
    </row>
    <row r="120" spans="1:9" s="2" customFormat="1">
      <c r="A120" s="215"/>
      <c r="B120" s="215"/>
      <c r="C120" s="215"/>
      <c r="D120" s="216"/>
      <c r="E120" s="217"/>
      <c r="F120" s="217"/>
      <c r="G120" s="218"/>
      <c r="H120" s="219"/>
      <c r="I120" s="218"/>
    </row>
    <row r="121" spans="1:9" s="2" customFormat="1">
      <c r="A121" s="215"/>
      <c r="B121" s="215"/>
      <c r="C121" s="215"/>
      <c r="D121" s="216"/>
      <c r="E121" s="217"/>
      <c r="F121" s="217"/>
      <c r="G121" s="218"/>
      <c r="H121" s="219"/>
      <c r="I121" s="218"/>
    </row>
    <row r="122" spans="1:9" s="2" customFormat="1">
      <c r="A122" s="215"/>
      <c r="B122" s="215"/>
      <c r="C122" s="215"/>
      <c r="D122" s="216"/>
      <c r="E122" s="217"/>
      <c r="F122" s="217"/>
      <c r="G122" s="218"/>
      <c r="H122" s="219"/>
      <c r="I122" s="218"/>
    </row>
    <row r="123" spans="1:9" s="2" customFormat="1">
      <c r="A123" s="215"/>
      <c r="B123" s="215"/>
      <c r="C123" s="215"/>
      <c r="D123" s="216"/>
      <c r="E123" s="217"/>
      <c r="F123" s="217"/>
      <c r="G123" s="218"/>
      <c r="H123" s="219"/>
      <c r="I123" s="218"/>
    </row>
    <row r="124" spans="1:9" s="2" customFormat="1">
      <c r="A124" s="215"/>
      <c r="B124" s="215"/>
      <c r="C124" s="215"/>
      <c r="D124" s="216"/>
      <c r="E124" s="217"/>
      <c r="F124" s="217"/>
      <c r="G124" s="218"/>
      <c r="H124" s="219"/>
      <c r="I124" s="218"/>
    </row>
    <row r="125" spans="1:9" s="2" customFormat="1">
      <c r="A125" s="215"/>
      <c r="B125" s="215"/>
      <c r="C125" s="215"/>
      <c r="D125" s="216"/>
      <c r="E125" s="217"/>
      <c r="F125" s="217"/>
      <c r="G125" s="218"/>
      <c r="H125" s="219"/>
      <c r="I125" s="218"/>
    </row>
    <row r="126" spans="1:9" s="2" customFormat="1">
      <c r="A126" s="215"/>
      <c r="B126" s="215"/>
      <c r="C126" s="215"/>
      <c r="D126" s="216"/>
      <c r="E126" s="217"/>
      <c r="F126" s="217"/>
      <c r="G126" s="218"/>
      <c r="H126" s="219"/>
      <c r="I126" s="218"/>
    </row>
    <row r="127" spans="1:9" s="2" customFormat="1">
      <c r="A127" s="215"/>
      <c r="B127" s="215"/>
      <c r="C127" s="215"/>
      <c r="D127" s="216"/>
      <c r="E127" s="217"/>
      <c r="F127" s="217"/>
      <c r="G127" s="218"/>
      <c r="H127" s="219"/>
      <c r="I127" s="218"/>
    </row>
    <row r="128" spans="1:9" s="2" customFormat="1">
      <c r="A128" s="215"/>
      <c r="B128" s="215"/>
      <c r="C128" s="215"/>
      <c r="D128" s="216"/>
      <c r="E128" s="217"/>
      <c r="F128" s="217"/>
      <c r="G128" s="218"/>
      <c r="H128" s="219"/>
      <c r="I128" s="218"/>
    </row>
    <row r="129" spans="1:9" s="2" customFormat="1">
      <c r="A129" s="215"/>
      <c r="B129" s="215"/>
      <c r="C129" s="215"/>
      <c r="D129" s="216"/>
      <c r="E129" s="217"/>
      <c r="F129" s="217"/>
      <c r="G129" s="218"/>
      <c r="H129" s="219"/>
      <c r="I129" s="218"/>
    </row>
    <row r="130" spans="1:9" s="2" customFormat="1">
      <c r="A130" s="215"/>
      <c r="B130" s="215"/>
      <c r="C130" s="215"/>
      <c r="D130" s="216"/>
      <c r="E130" s="217"/>
      <c r="F130" s="217"/>
      <c r="G130" s="218"/>
      <c r="H130" s="219"/>
      <c r="I130" s="218"/>
    </row>
    <row r="131" spans="1:9" s="2" customFormat="1">
      <c r="A131" s="215"/>
      <c r="B131" s="215"/>
      <c r="C131" s="215"/>
      <c r="D131" s="216"/>
      <c r="E131" s="217"/>
      <c r="F131" s="217"/>
      <c r="G131" s="218"/>
      <c r="H131" s="219"/>
      <c r="I131" s="218"/>
    </row>
    <row r="132" spans="1:9" s="2" customFormat="1">
      <c r="A132" s="215"/>
      <c r="B132" s="215"/>
      <c r="C132" s="215"/>
      <c r="D132" s="216"/>
      <c r="E132" s="217"/>
      <c r="F132" s="217"/>
      <c r="G132" s="218"/>
      <c r="H132" s="219"/>
      <c r="I132" s="218"/>
    </row>
    <row r="133" spans="1:9" s="2" customFormat="1">
      <c r="A133" s="215"/>
      <c r="B133" s="215"/>
      <c r="C133" s="215"/>
      <c r="D133" s="216"/>
      <c r="E133" s="217"/>
      <c r="F133" s="217"/>
      <c r="G133" s="218"/>
      <c r="H133" s="219"/>
      <c r="I133" s="218"/>
    </row>
    <row r="134" spans="1:9" s="2" customFormat="1">
      <c r="A134" s="215"/>
      <c r="B134" s="215"/>
      <c r="C134" s="215"/>
      <c r="D134" s="216"/>
      <c r="E134" s="217"/>
      <c r="F134" s="217"/>
      <c r="G134" s="218"/>
      <c r="H134" s="219"/>
      <c r="I134" s="218"/>
    </row>
    <row r="135" spans="1:9" s="2" customFormat="1">
      <c r="A135" s="215"/>
      <c r="B135" s="215"/>
      <c r="C135" s="215"/>
      <c r="D135" s="216"/>
      <c r="E135" s="217"/>
      <c r="F135" s="217"/>
      <c r="G135" s="218"/>
      <c r="H135" s="219"/>
      <c r="I135" s="218"/>
    </row>
    <row r="136" spans="1:9" s="2" customFormat="1">
      <c r="A136" s="215"/>
      <c r="B136" s="215"/>
      <c r="C136" s="215"/>
      <c r="D136" s="216"/>
      <c r="E136" s="217"/>
      <c r="F136" s="217"/>
      <c r="G136" s="218"/>
      <c r="H136" s="219"/>
      <c r="I136" s="218"/>
    </row>
    <row r="137" spans="1:9" s="2" customFormat="1">
      <c r="A137" s="215"/>
      <c r="B137" s="215"/>
      <c r="C137" s="215"/>
      <c r="D137" s="216"/>
      <c r="E137" s="217"/>
      <c r="F137" s="217"/>
      <c r="G137" s="218"/>
      <c r="H137" s="219"/>
      <c r="I137" s="218"/>
    </row>
    <row r="138" spans="1:9" s="2" customFormat="1">
      <c r="A138" s="215"/>
      <c r="B138" s="215"/>
      <c r="C138" s="215"/>
      <c r="D138" s="216"/>
      <c r="E138" s="217"/>
      <c r="F138" s="217"/>
      <c r="G138" s="218"/>
      <c r="H138" s="219"/>
      <c r="I138" s="218"/>
    </row>
    <row r="139" spans="1:9" s="2" customFormat="1">
      <c r="A139" s="215"/>
      <c r="B139" s="215"/>
      <c r="C139" s="215"/>
      <c r="D139" s="216"/>
      <c r="E139" s="217"/>
      <c r="F139" s="217"/>
      <c r="G139" s="218"/>
      <c r="H139" s="219"/>
      <c r="I139" s="218"/>
    </row>
    <row r="140" spans="1:9" s="2" customFormat="1">
      <c r="A140" s="215"/>
      <c r="B140" s="215"/>
      <c r="C140" s="215"/>
      <c r="D140" s="216"/>
      <c r="E140" s="217"/>
      <c r="F140" s="217"/>
      <c r="G140" s="218"/>
      <c r="H140" s="219"/>
      <c r="I140" s="218"/>
    </row>
    <row r="141" spans="1:9" s="2" customFormat="1">
      <c r="A141" s="215"/>
      <c r="B141" s="215"/>
      <c r="C141" s="215"/>
      <c r="D141" s="216"/>
      <c r="E141" s="217"/>
      <c r="F141" s="217"/>
      <c r="G141" s="218"/>
      <c r="H141" s="219"/>
      <c r="I141" s="218"/>
    </row>
    <row r="142" spans="1:9" s="2" customFormat="1">
      <c r="A142" s="215"/>
      <c r="B142" s="215"/>
      <c r="C142" s="215"/>
      <c r="D142" s="216"/>
      <c r="E142" s="217"/>
      <c r="F142" s="217"/>
      <c r="G142" s="218"/>
      <c r="H142" s="219"/>
      <c r="I142" s="218"/>
    </row>
    <row r="143" spans="1:9" s="2" customFormat="1">
      <c r="A143" s="215"/>
      <c r="B143" s="215"/>
      <c r="C143" s="215"/>
      <c r="D143" s="216"/>
      <c r="E143" s="217"/>
      <c r="F143" s="217"/>
      <c r="G143" s="218"/>
      <c r="H143" s="219"/>
      <c r="I143" s="218"/>
    </row>
    <row r="144" spans="1:9" s="2" customFormat="1">
      <c r="A144" s="215"/>
      <c r="B144" s="215"/>
      <c r="C144" s="215"/>
      <c r="D144" s="216"/>
      <c r="E144" s="217"/>
      <c r="F144" s="217"/>
      <c r="G144" s="218"/>
      <c r="H144" s="219"/>
      <c r="I144" s="218"/>
    </row>
    <row r="145" spans="1:9" s="2" customFormat="1">
      <c r="A145" s="215"/>
      <c r="B145" s="215"/>
      <c r="C145" s="215"/>
      <c r="D145" s="216"/>
      <c r="E145" s="217"/>
      <c r="F145" s="217"/>
      <c r="G145" s="218"/>
      <c r="H145" s="219"/>
      <c r="I145" s="218"/>
    </row>
    <row r="146" spans="1:9" s="2" customFormat="1">
      <c r="A146" s="215"/>
      <c r="B146" s="215"/>
      <c r="C146" s="215"/>
      <c r="D146" s="216"/>
      <c r="E146" s="217"/>
      <c r="F146" s="217"/>
      <c r="G146" s="218"/>
      <c r="H146" s="219"/>
      <c r="I146" s="218"/>
    </row>
    <row r="147" spans="1:9" s="2" customFormat="1">
      <c r="A147" s="215"/>
      <c r="B147" s="215"/>
      <c r="C147" s="215"/>
      <c r="D147" s="216"/>
      <c r="E147" s="217"/>
      <c r="F147" s="217"/>
      <c r="G147" s="218"/>
      <c r="H147" s="219"/>
      <c r="I147" s="218"/>
    </row>
    <row r="148" spans="1:9" s="2" customFormat="1">
      <c r="A148" s="215"/>
      <c r="B148" s="215"/>
      <c r="C148" s="215"/>
      <c r="D148" s="216"/>
      <c r="E148" s="217"/>
      <c r="F148" s="217"/>
      <c r="G148" s="218"/>
      <c r="H148" s="219"/>
      <c r="I148" s="218"/>
    </row>
    <row r="149" spans="1:9" s="2" customFormat="1">
      <c r="A149" s="215"/>
      <c r="B149" s="215"/>
      <c r="C149" s="215"/>
      <c r="D149" s="216"/>
      <c r="E149" s="217"/>
      <c r="F149" s="217"/>
      <c r="G149" s="218"/>
      <c r="H149" s="219"/>
      <c r="I149" s="218"/>
    </row>
    <row r="150" spans="1:9" s="2" customFormat="1">
      <c r="A150" s="215"/>
      <c r="B150" s="215"/>
      <c r="C150" s="215"/>
      <c r="D150" s="216"/>
      <c r="E150" s="217"/>
      <c r="F150" s="217"/>
      <c r="G150" s="218"/>
      <c r="H150" s="219"/>
      <c r="I150" s="218"/>
    </row>
    <row r="151" spans="1:9" s="2" customFormat="1">
      <c r="A151" s="215"/>
      <c r="B151" s="215"/>
      <c r="C151" s="215"/>
      <c r="D151" s="216"/>
      <c r="E151" s="217"/>
      <c r="F151" s="217"/>
      <c r="G151" s="218"/>
      <c r="H151" s="219"/>
      <c r="I151" s="218"/>
    </row>
    <row r="152" spans="1:9" s="2" customFormat="1">
      <c r="A152" s="215"/>
      <c r="B152" s="215"/>
      <c r="C152" s="215"/>
      <c r="D152" s="216"/>
      <c r="E152" s="217"/>
      <c r="F152" s="217"/>
      <c r="G152" s="218"/>
      <c r="H152" s="219"/>
      <c r="I152" s="218"/>
    </row>
    <row r="153" spans="1:9" s="2" customFormat="1">
      <c r="A153" s="215"/>
      <c r="B153" s="215"/>
      <c r="C153" s="215"/>
      <c r="D153" s="216"/>
      <c r="E153" s="217"/>
      <c r="F153" s="217"/>
      <c r="G153" s="218"/>
      <c r="H153" s="219"/>
      <c r="I153" s="218"/>
    </row>
    <row r="154" spans="1:9" s="2" customFormat="1">
      <c r="A154" s="215"/>
      <c r="B154" s="215"/>
      <c r="C154" s="215"/>
      <c r="D154" s="216"/>
      <c r="E154" s="217"/>
      <c r="F154" s="217"/>
      <c r="G154" s="218"/>
      <c r="H154" s="219"/>
      <c r="I154" s="218"/>
    </row>
    <row r="155" spans="1:9" s="2" customFormat="1">
      <c r="A155" s="215"/>
      <c r="B155" s="215"/>
      <c r="C155" s="215"/>
      <c r="D155" s="216"/>
      <c r="E155" s="217"/>
      <c r="F155" s="217"/>
      <c r="G155" s="218"/>
      <c r="H155" s="219"/>
      <c r="I155" s="218"/>
    </row>
    <row r="156" spans="1:9" s="2" customFormat="1">
      <c r="A156" s="215"/>
      <c r="B156" s="215"/>
      <c r="C156" s="215"/>
      <c r="D156" s="216"/>
      <c r="E156" s="217"/>
      <c r="F156" s="217"/>
      <c r="G156" s="218"/>
      <c r="H156" s="219"/>
      <c r="I156" s="218"/>
    </row>
    <row r="157" spans="1:9" s="2" customFormat="1">
      <c r="A157" s="215"/>
      <c r="B157" s="215"/>
      <c r="C157" s="215"/>
      <c r="D157" s="216"/>
      <c r="E157" s="217"/>
      <c r="F157" s="217"/>
      <c r="G157" s="218"/>
      <c r="H157" s="219"/>
      <c r="I157" s="218"/>
    </row>
    <row r="158" spans="1:9" s="2" customFormat="1">
      <c r="A158" s="215"/>
      <c r="B158" s="215"/>
      <c r="C158" s="215"/>
      <c r="D158" s="216"/>
      <c r="E158" s="217"/>
      <c r="F158" s="217"/>
      <c r="G158" s="218"/>
      <c r="H158" s="219"/>
      <c r="I158" s="218"/>
    </row>
    <row r="159" spans="1:9" s="2" customFormat="1">
      <c r="A159" s="215"/>
      <c r="B159" s="215"/>
      <c r="C159" s="215"/>
      <c r="D159" s="216"/>
      <c r="E159" s="217"/>
      <c r="F159" s="217"/>
      <c r="G159" s="218"/>
      <c r="H159" s="219"/>
      <c r="I159" s="218"/>
    </row>
    <row r="160" spans="1:9" s="2" customFormat="1">
      <c r="A160" s="215"/>
      <c r="B160" s="215"/>
      <c r="C160" s="215"/>
      <c r="D160" s="216"/>
      <c r="E160" s="217"/>
      <c r="F160" s="217"/>
      <c r="G160" s="218"/>
      <c r="H160" s="219"/>
      <c r="I160" s="218"/>
    </row>
    <row r="161" spans="1:9" s="2" customFormat="1">
      <c r="A161" s="215"/>
      <c r="B161" s="215"/>
      <c r="C161" s="215"/>
      <c r="D161" s="216"/>
      <c r="E161" s="217"/>
      <c r="F161" s="217"/>
      <c r="G161" s="218"/>
      <c r="H161" s="219"/>
      <c r="I161" s="218"/>
    </row>
    <row r="162" spans="1:9" s="2" customFormat="1">
      <c r="A162" s="215"/>
      <c r="B162" s="215"/>
      <c r="C162" s="215"/>
      <c r="D162" s="216"/>
      <c r="E162" s="217"/>
      <c r="F162" s="217"/>
      <c r="G162" s="218"/>
      <c r="H162" s="219"/>
      <c r="I162" s="218"/>
    </row>
    <row r="163" spans="1:9" s="2" customFormat="1">
      <c r="A163" s="215"/>
      <c r="B163" s="215"/>
      <c r="C163" s="215"/>
      <c r="D163" s="216"/>
      <c r="E163" s="217"/>
      <c r="F163" s="217"/>
      <c r="G163" s="218"/>
      <c r="H163" s="219"/>
      <c r="I163" s="218"/>
    </row>
    <row r="164" spans="1:9" s="2" customFormat="1">
      <c r="A164" s="215"/>
      <c r="B164" s="215"/>
      <c r="C164" s="215"/>
      <c r="D164" s="216"/>
      <c r="E164" s="217"/>
      <c r="F164" s="217"/>
      <c r="G164" s="218"/>
      <c r="H164" s="219"/>
      <c r="I164" s="218"/>
    </row>
    <row r="165" spans="1:9" s="2" customFormat="1">
      <c r="A165" s="215"/>
      <c r="B165" s="215"/>
      <c r="C165" s="215"/>
      <c r="D165" s="216"/>
      <c r="E165" s="217"/>
      <c r="F165" s="217"/>
      <c r="G165" s="218"/>
      <c r="H165" s="219"/>
      <c r="I165" s="218"/>
    </row>
    <row r="166" spans="1:9" s="2" customFormat="1">
      <c r="A166" s="215"/>
      <c r="B166" s="215"/>
      <c r="C166" s="215"/>
      <c r="D166" s="216"/>
      <c r="E166" s="217"/>
      <c r="F166" s="217"/>
      <c r="G166" s="218"/>
      <c r="H166" s="219"/>
      <c r="I166" s="218"/>
    </row>
    <row r="167" spans="1:9" s="2" customFormat="1">
      <c r="A167" s="215"/>
      <c r="B167" s="215"/>
      <c r="C167" s="215"/>
      <c r="D167" s="216"/>
      <c r="E167" s="217"/>
      <c r="F167" s="217"/>
      <c r="G167" s="218"/>
      <c r="H167" s="219"/>
      <c r="I167" s="218"/>
    </row>
    <row r="168" spans="1:9" s="2" customFormat="1">
      <c r="A168" s="215"/>
      <c r="B168" s="215"/>
      <c r="C168" s="215"/>
      <c r="D168" s="216"/>
      <c r="E168" s="217"/>
      <c r="F168" s="217"/>
      <c r="G168" s="218"/>
      <c r="H168" s="219"/>
      <c r="I168" s="218"/>
    </row>
    <row r="169" spans="1:9" s="2" customFormat="1">
      <c r="A169" s="215"/>
      <c r="B169" s="215"/>
      <c r="C169" s="215"/>
      <c r="D169" s="216"/>
      <c r="E169" s="217"/>
      <c r="F169" s="217"/>
      <c r="G169" s="218"/>
      <c r="H169" s="219"/>
      <c r="I169" s="218"/>
    </row>
    <row r="170" spans="1:9" s="2" customFormat="1">
      <c r="A170" s="215"/>
      <c r="B170" s="215"/>
      <c r="C170" s="215"/>
      <c r="D170" s="216"/>
      <c r="E170" s="217"/>
      <c r="F170" s="217"/>
      <c r="G170" s="218"/>
      <c r="H170" s="219"/>
      <c r="I170" s="218"/>
    </row>
    <row r="171" spans="1:9" s="2" customFormat="1">
      <c r="A171" s="215"/>
      <c r="B171" s="215"/>
      <c r="C171" s="215"/>
      <c r="D171" s="216"/>
      <c r="E171" s="217"/>
      <c r="F171" s="217"/>
      <c r="G171" s="218"/>
      <c r="H171" s="219"/>
      <c r="I171" s="218"/>
    </row>
    <row r="172" spans="1:9" s="2" customFormat="1">
      <c r="A172" s="215"/>
      <c r="B172" s="215"/>
      <c r="C172" s="215"/>
      <c r="D172" s="216"/>
      <c r="E172" s="217"/>
      <c r="F172" s="217"/>
      <c r="G172" s="218"/>
      <c r="H172" s="219"/>
      <c r="I172" s="218"/>
    </row>
    <row r="173" spans="1:9" s="2" customFormat="1">
      <c r="A173" s="215"/>
      <c r="B173" s="215"/>
      <c r="C173" s="215"/>
      <c r="D173" s="216"/>
      <c r="E173" s="217"/>
      <c r="F173" s="217"/>
      <c r="G173" s="218"/>
      <c r="H173" s="219"/>
      <c r="I173" s="218"/>
    </row>
    <row r="174" spans="1:9" s="2" customFormat="1">
      <c r="A174" s="215"/>
      <c r="B174" s="215"/>
      <c r="C174" s="215"/>
      <c r="D174" s="216"/>
      <c r="E174" s="217"/>
      <c r="F174" s="217"/>
      <c r="G174" s="218"/>
      <c r="H174" s="219"/>
      <c r="I174" s="218"/>
    </row>
    <row r="175" spans="1:9" s="2" customFormat="1">
      <c r="A175" s="215"/>
      <c r="B175" s="215"/>
      <c r="C175" s="215"/>
      <c r="D175" s="216"/>
      <c r="E175" s="217"/>
      <c r="F175" s="217"/>
      <c r="G175" s="218"/>
      <c r="H175" s="219"/>
      <c r="I175" s="218"/>
    </row>
    <row r="176" spans="1:9" s="2" customFormat="1">
      <c r="A176" s="215"/>
      <c r="B176" s="215"/>
      <c r="C176" s="215"/>
      <c r="D176" s="216"/>
      <c r="E176" s="217"/>
      <c r="F176" s="217"/>
      <c r="G176" s="218"/>
      <c r="H176" s="219"/>
      <c r="I176" s="218"/>
    </row>
    <row r="177" spans="1:9" s="2" customFormat="1">
      <c r="A177" s="215"/>
      <c r="B177" s="215"/>
      <c r="C177" s="215"/>
      <c r="D177" s="216"/>
      <c r="E177" s="217"/>
      <c r="F177" s="217"/>
      <c r="G177" s="218"/>
      <c r="H177" s="219"/>
      <c r="I177" s="218"/>
    </row>
    <row r="178" spans="1:9" s="2" customFormat="1">
      <c r="A178" s="215"/>
      <c r="B178" s="215"/>
      <c r="C178" s="215"/>
      <c r="D178" s="216"/>
      <c r="E178" s="217"/>
      <c r="F178" s="217"/>
      <c r="G178" s="218"/>
      <c r="H178" s="219"/>
      <c r="I178" s="218"/>
    </row>
    <row r="179" spans="1:9" s="2" customFormat="1">
      <c r="A179" s="215"/>
      <c r="B179" s="215"/>
      <c r="C179" s="215"/>
      <c r="D179" s="216"/>
      <c r="E179" s="217"/>
      <c r="F179" s="217"/>
      <c r="G179" s="218"/>
      <c r="H179" s="219"/>
      <c r="I179" s="218"/>
    </row>
    <row r="180" spans="1:9" s="2" customFormat="1">
      <c r="A180" s="215"/>
      <c r="B180" s="215"/>
      <c r="C180" s="215"/>
      <c r="D180" s="216"/>
      <c r="E180" s="217"/>
      <c r="F180" s="217"/>
      <c r="G180" s="218"/>
      <c r="H180" s="219"/>
      <c r="I180" s="218"/>
    </row>
    <row r="181" spans="1:9" s="2" customFormat="1">
      <c r="A181" s="215"/>
      <c r="B181" s="215"/>
      <c r="C181" s="215"/>
      <c r="D181" s="216"/>
      <c r="E181" s="217"/>
      <c r="F181" s="217"/>
      <c r="G181" s="218"/>
      <c r="H181" s="219"/>
      <c r="I181" s="218"/>
    </row>
    <row r="182" spans="1:9" s="2" customFormat="1">
      <c r="A182" s="215"/>
      <c r="B182" s="215"/>
      <c r="C182" s="215"/>
      <c r="D182" s="216"/>
      <c r="E182" s="217"/>
      <c r="F182" s="217"/>
      <c r="G182" s="218"/>
      <c r="H182" s="219"/>
      <c r="I182" s="218"/>
    </row>
    <row r="183" spans="1:9" s="2" customFormat="1">
      <c r="A183" s="215"/>
      <c r="B183" s="215"/>
      <c r="C183" s="215"/>
      <c r="D183" s="216"/>
      <c r="E183" s="217"/>
      <c r="F183" s="217"/>
      <c r="G183" s="218"/>
      <c r="H183" s="219"/>
      <c r="I183" s="218"/>
    </row>
    <row r="184" spans="1:9" s="2" customFormat="1">
      <c r="A184" s="215"/>
      <c r="B184" s="215"/>
      <c r="C184" s="215"/>
      <c r="D184" s="216"/>
      <c r="E184" s="217"/>
      <c r="F184" s="217"/>
      <c r="G184" s="218"/>
      <c r="H184" s="219"/>
      <c r="I184" s="218"/>
    </row>
    <row r="185" spans="1:9" s="2" customFormat="1">
      <c r="A185" s="215"/>
      <c r="B185" s="215"/>
      <c r="C185" s="215"/>
      <c r="D185" s="216"/>
      <c r="E185" s="217"/>
      <c r="F185" s="217"/>
      <c r="G185" s="218"/>
      <c r="H185" s="219"/>
      <c r="I185" s="218"/>
    </row>
    <row r="186" spans="1:9" s="2" customFormat="1">
      <c r="A186" s="215"/>
      <c r="B186" s="215"/>
      <c r="C186" s="215"/>
      <c r="D186" s="216"/>
      <c r="E186" s="217"/>
      <c r="F186" s="217"/>
      <c r="G186" s="218"/>
      <c r="H186" s="219"/>
      <c r="I186" s="218"/>
    </row>
    <row r="187" spans="1:9" s="2" customFormat="1">
      <c r="A187" s="215"/>
      <c r="B187" s="215"/>
      <c r="C187" s="215"/>
      <c r="D187" s="216"/>
      <c r="E187" s="217"/>
      <c r="F187" s="217"/>
      <c r="G187" s="218"/>
      <c r="H187" s="219"/>
      <c r="I187" s="218"/>
    </row>
    <row r="188" spans="1:9" s="2" customFormat="1">
      <c r="A188" s="215"/>
      <c r="B188" s="215"/>
      <c r="C188" s="215"/>
      <c r="D188" s="216"/>
      <c r="E188" s="217"/>
      <c r="F188" s="217"/>
      <c r="G188" s="218"/>
      <c r="H188" s="219"/>
      <c r="I188" s="218"/>
    </row>
    <row r="189" spans="1:9" s="2" customFormat="1">
      <c r="A189" s="215"/>
      <c r="B189" s="215"/>
      <c r="C189" s="215"/>
      <c r="D189" s="216"/>
      <c r="E189" s="217"/>
      <c r="F189" s="217"/>
      <c r="G189" s="218"/>
      <c r="H189" s="219"/>
      <c r="I189" s="218"/>
    </row>
    <row r="190" spans="1:9" s="2" customFormat="1">
      <c r="A190" s="215"/>
      <c r="B190" s="215"/>
      <c r="C190" s="215"/>
      <c r="D190" s="216"/>
      <c r="E190" s="217"/>
      <c r="F190" s="217"/>
      <c r="G190" s="218"/>
      <c r="H190" s="219"/>
      <c r="I190" s="218"/>
    </row>
    <row r="191" spans="1:9" s="2" customFormat="1">
      <c r="A191" s="215"/>
      <c r="B191" s="215"/>
      <c r="C191" s="215"/>
      <c r="D191" s="216"/>
      <c r="E191" s="217"/>
      <c r="F191" s="217"/>
      <c r="G191" s="218"/>
      <c r="H191" s="219"/>
      <c r="I191" s="218"/>
    </row>
    <row r="192" spans="1:9" s="2" customFormat="1">
      <c r="A192" s="215"/>
      <c r="B192" s="215"/>
      <c r="C192" s="215"/>
      <c r="D192" s="216"/>
      <c r="E192" s="217"/>
      <c r="F192" s="217"/>
      <c r="G192" s="218"/>
      <c r="H192" s="219"/>
      <c r="I192" s="218"/>
    </row>
    <row r="193" spans="1:9" s="2" customFormat="1">
      <c r="A193" s="215"/>
      <c r="B193" s="215"/>
      <c r="C193" s="215"/>
      <c r="D193" s="216"/>
      <c r="E193" s="217"/>
      <c r="F193" s="217"/>
      <c r="G193" s="218"/>
      <c r="H193" s="219"/>
      <c r="I193" s="218"/>
    </row>
    <row r="194" spans="1:9" s="2" customFormat="1">
      <c r="A194" s="215"/>
      <c r="B194" s="215"/>
      <c r="C194" s="215"/>
      <c r="D194" s="216"/>
      <c r="E194" s="217"/>
      <c r="F194" s="217"/>
      <c r="G194" s="218"/>
      <c r="H194" s="219"/>
      <c r="I194" s="218"/>
    </row>
    <row r="195" spans="1:9" s="2" customFormat="1">
      <c r="A195" s="215"/>
      <c r="B195" s="215"/>
      <c r="C195" s="215"/>
      <c r="D195" s="216"/>
      <c r="E195" s="217"/>
      <c r="F195" s="217"/>
      <c r="G195" s="218"/>
      <c r="H195" s="219"/>
      <c r="I195" s="218"/>
    </row>
    <row r="196" spans="1:9" s="2" customFormat="1">
      <c r="A196" s="215"/>
      <c r="B196" s="215"/>
      <c r="C196" s="215"/>
      <c r="D196" s="216"/>
      <c r="E196" s="217"/>
      <c r="F196" s="217"/>
      <c r="G196" s="218"/>
      <c r="H196" s="219"/>
      <c r="I196" s="218"/>
    </row>
    <row r="197" spans="1:9" s="2" customFormat="1">
      <c r="A197" s="215"/>
      <c r="B197" s="215"/>
      <c r="C197" s="215"/>
      <c r="D197" s="216"/>
      <c r="E197" s="217"/>
      <c r="F197" s="217"/>
      <c r="G197" s="218"/>
      <c r="H197" s="219"/>
      <c r="I197" s="218"/>
    </row>
    <row r="198" spans="1:9" s="2" customFormat="1">
      <c r="A198" s="215"/>
      <c r="B198" s="215"/>
      <c r="C198" s="215"/>
      <c r="D198" s="216"/>
      <c r="E198" s="217"/>
      <c r="F198" s="217"/>
      <c r="G198" s="218"/>
      <c r="H198" s="219"/>
      <c r="I198" s="218"/>
    </row>
    <row r="199" spans="1:9" s="2" customFormat="1">
      <c r="A199" s="215"/>
      <c r="B199" s="215"/>
      <c r="C199" s="215"/>
      <c r="D199" s="216"/>
      <c r="E199" s="217"/>
      <c r="F199" s="217"/>
      <c r="G199" s="218"/>
      <c r="H199" s="219"/>
      <c r="I199" s="218"/>
    </row>
    <row r="200" spans="1:9" s="2" customFormat="1">
      <c r="A200" s="215"/>
      <c r="B200" s="215"/>
      <c r="C200" s="215"/>
      <c r="D200" s="216"/>
      <c r="E200" s="217"/>
      <c r="F200" s="217"/>
      <c r="G200" s="218"/>
      <c r="H200" s="219"/>
      <c r="I200" s="218"/>
    </row>
    <row r="201" spans="1:9" s="2" customFormat="1">
      <c r="A201" s="215"/>
      <c r="B201" s="215"/>
      <c r="C201" s="215"/>
      <c r="D201" s="216"/>
      <c r="E201" s="217"/>
      <c r="F201" s="217"/>
      <c r="G201" s="218"/>
      <c r="H201" s="219"/>
      <c r="I201" s="218"/>
    </row>
    <row r="202" spans="1:9" s="2" customFormat="1">
      <c r="A202" s="215"/>
      <c r="B202" s="215"/>
      <c r="C202" s="215"/>
      <c r="D202" s="216"/>
      <c r="E202" s="217"/>
      <c r="F202" s="217"/>
      <c r="G202" s="218"/>
      <c r="H202" s="219"/>
      <c r="I202" s="218"/>
    </row>
    <row r="203" spans="1:9" s="2" customFormat="1">
      <c r="A203" s="215"/>
      <c r="B203" s="215"/>
      <c r="C203" s="215"/>
      <c r="D203" s="216"/>
      <c r="E203" s="217"/>
      <c r="F203" s="217"/>
      <c r="G203" s="218"/>
      <c r="H203" s="219"/>
      <c r="I203" s="218"/>
    </row>
    <row r="204" spans="1:9" s="2" customFormat="1">
      <c r="A204" s="215"/>
      <c r="B204" s="215"/>
      <c r="C204" s="215"/>
      <c r="D204" s="216"/>
      <c r="E204" s="217"/>
      <c r="F204" s="217"/>
      <c r="G204" s="218"/>
      <c r="H204" s="219"/>
      <c r="I204" s="218"/>
    </row>
    <row r="205" spans="1:9" s="2" customFormat="1">
      <c r="A205" s="215"/>
      <c r="B205" s="215"/>
      <c r="C205" s="215"/>
      <c r="D205" s="216"/>
      <c r="E205" s="217"/>
      <c r="F205" s="217"/>
      <c r="G205" s="218"/>
      <c r="H205" s="219"/>
      <c r="I205" s="218"/>
    </row>
    <row r="206" spans="1:9" s="2" customFormat="1">
      <c r="A206" s="215"/>
      <c r="B206" s="215"/>
      <c r="C206" s="215"/>
      <c r="D206" s="216"/>
      <c r="E206" s="217"/>
      <c r="F206" s="217"/>
      <c r="G206" s="218"/>
      <c r="H206" s="219"/>
      <c r="I206" s="218"/>
    </row>
    <row r="207" spans="1:9" s="2" customFormat="1">
      <c r="A207" s="215"/>
      <c r="B207" s="215"/>
      <c r="C207" s="215"/>
      <c r="D207" s="216"/>
      <c r="E207" s="217"/>
      <c r="F207" s="217"/>
      <c r="G207" s="218"/>
      <c r="H207" s="219"/>
      <c r="I207" s="218"/>
    </row>
    <row r="208" spans="1:9" s="2" customFormat="1">
      <c r="A208" s="215"/>
      <c r="B208" s="215"/>
      <c r="C208" s="215"/>
      <c r="D208" s="216"/>
      <c r="E208" s="217"/>
      <c r="F208" s="217"/>
      <c r="G208" s="218"/>
      <c r="H208" s="219"/>
      <c r="I208" s="218"/>
    </row>
    <row r="209" spans="1:9" s="2" customFormat="1">
      <c r="A209" s="215"/>
      <c r="B209" s="215"/>
      <c r="C209" s="215"/>
      <c r="D209" s="216"/>
      <c r="E209" s="217"/>
      <c r="F209" s="217"/>
      <c r="G209" s="218"/>
      <c r="H209" s="219"/>
      <c r="I209" s="218"/>
    </row>
    <row r="210" spans="1:9" s="2" customFormat="1">
      <c r="A210" s="215"/>
      <c r="B210" s="215"/>
      <c r="C210" s="215"/>
      <c r="D210" s="216"/>
      <c r="E210" s="217"/>
      <c r="F210" s="217"/>
      <c r="G210" s="218"/>
      <c r="H210" s="219"/>
      <c r="I210" s="218"/>
    </row>
    <row r="211" spans="1:9" s="2" customFormat="1">
      <c r="A211" s="215"/>
      <c r="B211" s="215"/>
      <c r="C211" s="215"/>
      <c r="D211" s="216"/>
      <c r="E211" s="217"/>
      <c r="F211" s="217"/>
      <c r="G211" s="218"/>
      <c r="H211" s="219"/>
      <c r="I211" s="218"/>
    </row>
    <row r="212" spans="1:9" s="2" customFormat="1">
      <c r="A212" s="215"/>
      <c r="B212" s="215"/>
      <c r="C212" s="215"/>
      <c r="D212" s="216"/>
      <c r="E212" s="217"/>
      <c r="F212" s="217"/>
      <c r="G212" s="218"/>
      <c r="H212" s="219"/>
      <c r="I212" s="218"/>
    </row>
    <row r="213" spans="1:9" s="2" customFormat="1">
      <c r="A213" s="215"/>
      <c r="B213" s="215"/>
      <c r="C213" s="215"/>
      <c r="D213" s="216"/>
      <c r="E213" s="217"/>
      <c r="F213" s="217"/>
      <c r="G213" s="218"/>
      <c r="H213" s="219"/>
      <c r="I213" s="218"/>
    </row>
    <row r="214" spans="1:9" s="2" customFormat="1">
      <c r="A214" s="215"/>
      <c r="B214" s="215"/>
      <c r="C214" s="215"/>
      <c r="D214" s="216"/>
      <c r="E214" s="217"/>
      <c r="F214" s="217"/>
      <c r="G214" s="218"/>
      <c r="H214" s="219"/>
      <c r="I214" s="218"/>
    </row>
    <row r="215" spans="1:9" s="2" customFormat="1">
      <c r="A215" s="215"/>
      <c r="B215" s="215"/>
      <c r="C215" s="215"/>
      <c r="D215" s="216"/>
      <c r="E215" s="217"/>
      <c r="F215" s="217"/>
      <c r="G215" s="218"/>
      <c r="H215" s="219"/>
      <c r="I215" s="218"/>
    </row>
    <row r="216" spans="1:9" s="2" customFormat="1">
      <c r="A216" s="215"/>
      <c r="B216" s="215"/>
      <c r="C216" s="215"/>
      <c r="D216" s="216"/>
      <c r="E216" s="217"/>
      <c r="F216" s="217"/>
      <c r="G216" s="218"/>
      <c r="H216" s="219"/>
      <c r="I216" s="218"/>
    </row>
    <row r="217" spans="1:9" s="2" customFormat="1">
      <c r="A217" s="215"/>
      <c r="B217" s="215"/>
      <c r="C217" s="215"/>
      <c r="D217" s="216"/>
      <c r="E217" s="217"/>
      <c r="F217" s="217"/>
      <c r="G217" s="218"/>
      <c r="H217" s="219"/>
      <c r="I217" s="218"/>
    </row>
    <row r="218" spans="1:9" s="2" customFormat="1">
      <c r="A218" s="215"/>
      <c r="B218" s="215"/>
      <c r="C218" s="215"/>
      <c r="D218" s="216"/>
      <c r="E218" s="217"/>
      <c r="F218" s="217"/>
      <c r="G218" s="218"/>
      <c r="H218" s="219"/>
      <c r="I218" s="218"/>
    </row>
    <row r="219" spans="1:9" s="2" customFormat="1">
      <c r="A219" s="215"/>
      <c r="B219" s="215"/>
      <c r="C219" s="215"/>
      <c r="D219" s="216"/>
      <c r="E219" s="217"/>
      <c r="F219" s="217"/>
      <c r="G219" s="218"/>
      <c r="H219" s="219"/>
      <c r="I219" s="218"/>
    </row>
    <row r="220" spans="1:9" s="2" customFormat="1">
      <c r="A220" s="215"/>
      <c r="B220" s="215"/>
      <c r="C220" s="215"/>
      <c r="D220" s="216"/>
      <c r="E220" s="217"/>
      <c r="F220" s="217"/>
      <c r="G220" s="218"/>
      <c r="H220" s="219"/>
      <c r="I220" s="218"/>
    </row>
    <row r="221" spans="1:9" s="2" customFormat="1">
      <c r="A221" s="215"/>
      <c r="B221" s="215"/>
      <c r="C221" s="215"/>
      <c r="D221" s="216"/>
      <c r="E221" s="217"/>
      <c r="F221" s="217"/>
      <c r="G221" s="218"/>
      <c r="H221" s="219"/>
      <c r="I221" s="218"/>
    </row>
    <row r="222" spans="1:9" s="2" customFormat="1">
      <c r="A222" s="215"/>
      <c r="B222" s="215"/>
      <c r="C222" s="215"/>
      <c r="D222" s="216"/>
      <c r="E222" s="217"/>
      <c r="F222" s="217"/>
      <c r="G222" s="218"/>
      <c r="H222" s="219"/>
      <c r="I222" s="218"/>
    </row>
    <row r="223" spans="1:9" s="2" customFormat="1">
      <c r="A223" s="215"/>
      <c r="B223" s="215"/>
      <c r="C223" s="215"/>
      <c r="D223" s="216"/>
      <c r="E223" s="217"/>
      <c r="F223" s="217"/>
      <c r="G223" s="218"/>
      <c r="H223" s="219"/>
      <c r="I223" s="218"/>
    </row>
    <row r="224" spans="1:9" s="2" customFormat="1">
      <c r="A224" s="215"/>
      <c r="B224" s="215"/>
      <c r="C224" s="215"/>
      <c r="D224" s="216"/>
      <c r="E224" s="217"/>
      <c r="F224" s="217"/>
      <c r="G224" s="218"/>
      <c r="H224" s="219"/>
      <c r="I224" s="218"/>
    </row>
    <row r="225" spans="1:9" s="2" customFormat="1">
      <c r="A225" s="215"/>
      <c r="B225" s="215"/>
      <c r="C225" s="215"/>
      <c r="D225" s="216"/>
      <c r="E225" s="217"/>
      <c r="F225" s="217"/>
      <c r="G225" s="218"/>
      <c r="H225" s="219"/>
      <c r="I225" s="218"/>
    </row>
    <row r="226" spans="1:9" s="2" customFormat="1">
      <c r="A226" s="215"/>
      <c r="B226" s="215"/>
      <c r="C226" s="215"/>
      <c r="D226" s="216"/>
      <c r="E226" s="217"/>
      <c r="F226" s="217"/>
      <c r="G226" s="218"/>
      <c r="H226" s="219"/>
      <c r="I226" s="218"/>
    </row>
    <row r="227" spans="1:9" s="2" customFormat="1">
      <c r="A227" s="215"/>
      <c r="B227" s="215"/>
      <c r="C227" s="215"/>
      <c r="D227" s="216"/>
      <c r="E227" s="217"/>
      <c r="F227" s="217"/>
      <c r="G227" s="218"/>
      <c r="H227" s="219"/>
      <c r="I227" s="218"/>
    </row>
    <row r="228" spans="1:9" s="2" customFormat="1">
      <c r="A228" s="215"/>
      <c r="B228" s="215"/>
      <c r="C228" s="215"/>
      <c r="D228" s="216"/>
      <c r="E228" s="217"/>
      <c r="F228" s="217"/>
      <c r="G228" s="218"/>
      <c r="H228" s="219"/>
      <c r="I228" s="218"/>
    </row>
    <row r="229" spans="1:9" s="2" customFormat="1">
      <c r="A229" s="215"/>
      <c r="B229" s="215"/>
      <c r="C229" s="215"/>
      <c r="D229" s="216"/>
      <c r="E229" s="217"/>
      <c r="F229" s="217"/>
      <c r="G229" s="218"/>
      <c r="H229" s="219"/>
      <c r="I229" s="218"/>
    </row>
    <row r="230" spans="1:9" s="2" customFormat="1">
      <c r="A230" s="215"/>
      <c r="B230" s="215"/>
      <c r="C230" s="215"/>
      <c r="D230" s="216"/>
      <c r="E230" s="217"/>
      <c r="F230" s="217"/>
      <c r="G230" s="218"/>
      <c r="H230" s="219"/>
      <c r="I230" s="218"/>
    </row>
    <row r="231" spans="1:9" s="2" customFormat="1">
      <c r="A231" s="215"/>
      <c r="B231" s="215"/>
      <c r="C231" s="215"/>
      <c r="D231" s="216"/>
      <c r="E231" s="217"/>
      <c r="F231" s="217"/>
      <c r="G231" s="218"/>
      <c r="H231" s="219"/>
      <c r="I231" s="218"/>
    </row>
    <row r="232" spans="1:9" s="2" customFormat="1">
      <c r="A232" s="215"/>
      <c r="B232" s="215"/>
      <c r="C232" s="215"/>
      <c r="D232" s="216"/>
      <c r="E232" s="217"/>
      <c r="F232" s="217"/>
      <c r="G232" s="218"/>
      <c r="H232" s="219"/>
      <c r="I232" s="218"/>
    </row>
    <row r="233" spans="1:9" s="2" customFormat="1">
      <c r="A233" s="215"/>
      <c r="B233" s="215"/>
      <c r="C233" s="215"/>
      <c r="D233" s="216"/>
      <c r="E233" s="217"/>
      <c r="F233" s="217"/>
      <c r="G233" s="218"/>
      <c r="H233" s="219"/>
      <c r="I233" s="218"/>
    </row>
    <row r="234" spans="1:9" s="2" customFormat="1">
      <c r="A234" s="215"/>
      <c r="B234" s="215"/>
      <c r="C234" s="215"/>
      <c r="D234" s="216"/>
      <c r="E234" s="217"/>
      <c r="F234" s="217"/>
      <c r="G234" s="218"/>
      <c r="H234" s="219"/>
      <c r="I234" s="218"/>
    </row>
    <row r="235" spans="1:9" s="2" customFormat="1">
      <c r="A235" s="215"/>
      <c r="B235" s="215"/>
      <c r="C235" s="215"/>
      <c r="D235" s="216"/>
      <c r="E235" s="217"/>
      <c r="F235" s="217"/>
      <c r="G235" s="218"/>
      <c r="H235" s="219"/>
      <c r="I235" s="218"/>
    </row>
    <row r="236" spans="1:9" s="2" customFormat="1">
      <c r="A236" s="215"/>
      <c r="B236" s="215"/>
      <c r="C236" s="215"/>
      <c r="D236" s="216"/>
      <c r="E236" s="217"/>
      <c r="F236" s="217"/>
      <c r="G236" s="218"/>
      <c r="H236" s="219"/>
      <c r="I236" s="218"/>
    </row>
    <row r="237" spans="1:9" s="2" customFormat="1">
      <c r="A237" s="215"/>
      <c r="B237" s="215"/>
      <c r="C237" s="215"/>
      <c r="D237" s="216"/>
      <c r="E237" s="217"/>
      <c r="F237" s="217"/>
      <c r="G237" s="218"/>
      <c r="H237" s="219"/>
      <c r="I237" s="218"/>
    </row>
    <row r="238" spans="1:9" s="2" customFormat="1">
      <c r="A238" s="215"/>
      <c r="B238" s="215"/>
      <c r="C238" s="215"/>
      <c r="D238" s="216"/>
      <c r="E238" s="217"/>
      <c r="F238" s="217"/>
      <c r="G238" s="218"/>
      <c r="H238" s="219"/>
      <c r="I238" s="218"/>
    </row>
    <row r="239" spans="1:9" s="2" customFormat="1">
      <c r="A239" s="215"/>
      <c r="B239" s="215"/>
      <c r="C239" s="215"/>
      <c r="D239" s="216"/>
      <c r="E239" s="217"/>
      <c r="F239" s="217"/>
      <c r="G239" s="218"/>
      <c r="H239" s="219"/>
      <c r="I239" s="218"/>
    </row>
    <row r="240" spans="1:9" s="2" customFormat="1">
      <c r="A240" s="215"/>
      <c r="B240" s="215"/>
      <c r="C240" s="215"/>
      <c r="D240" s="216"/>
      <c r="E240" s="217"/>
      <c r="F240" s="217"/>
      <c r="G240" s="218"/>
      <c r="H240" s="219"/>
      <c r="I240" s="218"/>
    </row>
    <row r="241" spans="1:9" s="2" customFormat="1">
      <c r="A241" s="215"/>
      <c r="B241" s="215"/>
      <c r="C241" s="215"/>
      <c r="D241" s="216"/>
      <c r="E241" s="217"/>
      <c r="F241" s="217"/>
      <c r="G241" s="218"/>
      <c r="H241" s="219"/>
      <c r="I241" s="218"/>
    </row>
    <row r="242" spans="1:9" s="2" customFormat="1">
      <c r="A242" s="215"/>
      <c r="B242" s="215"/>
      <c r="C242" s="215"/>
      <c r="D242" s="216"/>
      <c r="E242" s="217"/>
      <c r="F242" s="217"/>
      <c r="G242" s="218"/>
      <c r="H242" s="219"/>
      <c r="I242" s="218"/>
    </row>
    <row r="243" spans="1:9" s="2" customFormat="1">
      <c r="A243" s="215"/>
      <c r="B243" s="215"/>
      <c r="C243" s="215"/>
      <c r="D243" s="216"/>
      <c r="E243" s="217"/>
      <c r="F243" s="217"/>
      <c r="G243" s="218"/>
      <c r="H243" s="219"/>
      <c r="I243" s="218"/>
    </row>
    <row r="244" spans="1:9" s="2" customFormat="1">
      <c r="A244" s="215"/>
      <c r="B244" s="215"/>
      <c r="C244" s="215"/>
      <c r="D244" s="216"/>
      <c r="E244" s="217"/>
      <c r="F244" s="217"/>
      <c r="G244" s="218"/>
      <c r="H244" s="219"/>
      <c r="I244" s="218"/>
    </row>
    <row r="245" spans="1:9" s="2" customFormat="1">
      <c r="A245" s="215"/>
      <c r="B245" s="215"/>
      <c r="C245" s="215"/>
      <c r="D245" s="216"/>
      <c r="E245" s="217"/>
      <c r="F245" s="217"/>
      <c r="G245" s="218"/>
      <c r="H245" s="219"/>
      <c r="I245" s="218"/>
    </row>
    <row r="246" spans="1:9" s="2" customFormat="1">
      <c r="A246" s="215"/>
      <c r="B246" s="215"/>
      <c r="C246" s="215"/>
      <c r="D246" s="216"/>
      <c r="E246" s="217"/>
      <c r="F246" s="217"/>
      <c r="G246" s="218"/>
      <c r="H246" s="219"/>
      <c r="I246" s="218"/>
    </row>
    <row r="247" spans="1:9" s="2" customFormat="1">
      <c r="A247" s="215"/>
      <c r="B247" s="215"/>
      <c r="C247" s="215"/>
      <c r="D247" s="216"/>
      <c r="E247" s="217"/>
      <c r="F247" s="217"/>
      <c r="G247" s="218"/>
      <c r="H247" s="219"/>
      <c r="I247" s="218"/>
    </row>
    <row r="248" spans="1:9" s="2" customFormat="1">
      <c r="A248" s="215"/>
      <c r="B248" s="215"/>
      <c r="C248" s="215"/>
      <c r="D248" s="216"/>
      <c r="E248" s="217"/>
      <c r="F248" s="217"/>
      <c r="G248" s="218"/>
      <c r="H248" s="219"/>
      <c r="I248" s="218"/>
    </row>
    <row r="249" spans="1:9" s="2" customFormat="1">
      <c r="A249" s="215"/>
      <c r="B249" s="215"/>
      <c r="C249" s="215"/>
      <c r="D249" s="216"/>
      <c r="E249" s="217"/>
      <c r="F249" s="217"/>
      <c r="G249" s="218"/>
      <c r="H249" s="219"/>
      <c r="I249" s="218"/>
    </row>
    <row r="250" spans="1:9" s="2" customFormat="1">
      <c r="A250" s="215"/>
      <c r="B250" s="215"/>
      <c r="C250" s="215"/>
      <c r="D250" s="216"/>
      <c r="E250" s="217"/>
      <c r="F250" s="217"/>
      <c r="G250" s="218"/>
      <c r="H250" s="219"/>
      <c r="I250" s="218"/>
    </row>
    <row r="251" spans="1:9" s="2" customFormat="1">
      <c r="A251" s="215"/>
      <c r="B251" s="215"/>
      <c r="C251" s="215"/>
      <c r="D251" s="216"/>
      <c r="E251" s="217"/>
      <c r="F251" s="217"/>
      <c r="G251" s="218"/>
      <c r="H251" s="219"/>
      <c r="I251" s="218"/>
    </row>
    <row r="252" spans="1:9" s="2" customFormat="1">
      <c r="A252" s="215"/>
      <c r="B252" s="215"/>
      <c r="C252" s="215"/>
      <c r="D252" s="216"/>
      <c r="E252" s="217"/>
      <c r="F252" s="217"/>
      <c r="G252" s="218"/>
      <c r="H252" s="219"/>
      <c r="I252" s="218"/>
    </row>
    <row r="253" spans="1:9" s="2" customFormat="1">
      <c r="A253" s="215"/>
      <c r="B253" s="215"/>
      <c r="C253" s="215"/>
      <c r="D253" s="216"/>
      <c r="E253" s="217"/>
      <c r="F253" s="217"/>
      <c r="G253" s="218"/>
      <c r="H253" s="219"/>
      <c r="I253" s="218"/>
    </row>
    <row r="254" spans="1:9" s="2" customFormat="1">
      <c r="A254" s="215"/>
      <c r="B254" s="215"/>
      <c r="C254" s="215"/>
      <c r="D254" s="216"/>
      <c r="E254" s="217"/>
      <c r="F254" s="217"/>
      <c r="G254" s="218"/>
      <c r="H254" s="219"/>
      <c r="I254" s="218"/>
    </row>
    <row r="255" spans="1:9" s="2" customFormat="1">
      <c r="A255" s="215"/>
      <c r="B255" s="215"/>
      <c r="C255" s="215"/>
      <c r="D255" s="216"/>
      <c r="E255" s="217"/>
      <c r="F255" s="217"/>
      <c r="G255" s="218"/>
      <c r="H255" s="219"/>
      <c r="I255" s="218"/>
    </row>
    <row r="256" spans="1:9" s="2" customFormat="1">
      <c r="A256" s="215"/>
      <c r="B256" s="215"/>
      <c r="C256" s="215"/>
      <c r="D256" s="216"/>
      <c r="E256" s="217"/>
      <c r="F256" s="217"/>
      <c r="G256" s="218"/>
      <c r="H256" s="219"/>
      <c r="I256" s="218"/>
    </row>
    <row r="257" spans="1:9" s="2" customFormat="1">
      <c r="A257" s="215"/>
      <c r="B257" s="215"/>
      <c r="C257" s="215"/>
      <c r="D257" s="216"/>
      <c r="E257" s="217"/>
      <c r="F257" s="217"/>
      <c r="G257" s="218"/>
      <c r="H257" s="219"/>
      <c r="I257" s="218"/>
    </row>
    <row r="258" spans="1:9" s="2" customFormat="1">
      <c r="A258" s="215"/>
      <c r="B258" s="215"/>
      <c r="C258" s="215"/>
      <c r="D258" s="216"/>
      <c r="E258" s="217"/>
      <c r="F258" s="217"/>
      <c r="G258" s="218"/>
      <c r="H258" s="219"/>
      <c r="I258" s="218"/>
    </row>
    <row r="259" spans="1:9" s="2" customFormat="1">
      <c r="A259" s="215"/>
      <c r="B259" s="215"/>
      <c r="C259" s="215"/>
      <c r="D259" s="216"/>
      <c r="E259" s="217"/>
      <c r="F259" s="217"/>
      <c r="G259" s="218"/>
      <c r="H259" s="219"/>
      <c r="I259" s="218"/>
    </row>
    <row r="260" spans="1:9" s="2" customFormat="1">
      <c r="A260" s="215"/>
      <c r="B260" s="215"/>
      <c r="C260" s="215"/>
      <c r="D260" s="216"/>
      <c r="E260" s="217"/>
      <c r="F260" s="217"/>
      <c r="G260" s="218"/>
      <c r="H260" s="219"/>
      <c r="I260" s="218"/>
    </row>
    <row r="261" spans="1:9" s="2" customFormat="1">
      <c r="A261" s="215"/>
      <c r="B261" s="215"/>
      <c r="C261" s="215"/>
      <c r="D261" s="216"/>
      <c r="E261" s="217"/>
      <c r="F261" s="217"/>
      <c r="G261" s="218"/>
      <c r="H261" s="219"/>
      <c r="I261" s="218"/>
    </row>
    <row r="262" spans="1:9" s="2" customFormat="1">
      <c r="A262" s="215"/>
      <c r="B262" s="215"/>
      <c r="C262" s="215"/>
      <c r="D262" s="216"/>
      <c r="E262" s="217"/>
      <c r="F262" s="217"/>
      <c r="G262" s="218"/>
      <c r="H262" s="219"/>
      <c r="I262" s="218"/>
    </row>
    <row r="263" spans="1:9" s="2" customFormat="1">
      <c r="A263" s="215"/>
      <c r="B263" s="215"/>
      <c r="C263" s="215"/>
      <c r="D263" s="216"/>
      <c r="E263" s="217"/>
      <c r="F263" s="217"/>
      <c r="G263" s="218"/>
      <c r="H263" s="219"/>
      <c r="I263" s="218"/>
    </row>
    <row r="264" spans="1:9" s="2" customFormat="1">
      <c r="A264" s="215"/>
      <c r="B264" s="215"/>
      <c r="C264" s="215"/>
      <c r="D264" s="216"/>
      <c r="E264" s="217"/>
      <c r="F264" s="217"/>
      <c r="G264" s="218"/>
      <c r="H264" s="219"/>
      <c r="I264" s="218"/>
    </row>
    <row r="265" spans="1:9" s="2" customFormat="1">
      <c r="A265" s="215"/>
      <c r="B265" s="215"/>
      <c r="C265" s="215"/>
      <c r="D265" s="216"/>
      <c r="E265" s="217"/>
      <c r="F265" s="217"/>
      <c r="G265" s="218"/>
      <c r="H265" s="219"/>
      <c r="I265" s="218"/>
    </row>
    <row r="266" spans="1:9" s="2" customFormat="1">
      <c r="A266" s="215"/>
      <c r="B266" s="215"/>
      <c r="C266" s="215"/>
      <c r="D266" s="216"/>
      <c r="E266" s="217"/>
      <c r="F266" s="217"/>
      <c r="G266" s="218"/>
      <c r="H266" s="219"/>
      <c r="I266" s="218"/>
    </row>
    <row r="267" spans="1:9" s="2" customFormat="1">
      <c r="A267" s="215"/>
      <c r="B267" s="215"/>
      <c r="C267" s="215"/>
      <c r="D267" s="216"/>
      <c r="E267" s="217"/>
      <c r="F267" s="217"/>
      <c r="G267" s="218"/>
      <c r="H267" s="219"/>
      <c r="I267" s="218"/>
    </row>
    <row r="268" spans="1:9" s="2" customFormat="1">
      <c r="A268" s="215"/>
      <c r="B268" s="215"/>
      <c r="C268" s="215"/>
      <c r="D268" s="216"/>
      <c r="E268" s="217"/>
      <c r="F268" s="217"/>
      <c r="G268" s="218"/>
      <c r="H268" s="219"/>
      <c r="I268" s="218"/>
    </row>
    <row r="269" spans="1:9" s="2" customFormat="1">
      <c r="A269" s="215"/>
      <c r="B269" s="215"/>
      <c r="C269" s="215"/>
      <c r="D269" s="216"/>
      <c r="E269" s="217"/>
      <c r="F269" s="217"/>
      <c r="G269" s="218"/>
      <c r="H269" s="219"/>
      <c r="I269" s="218"/>
    </row>
    <row r="270" spans="1:9" s="2" customFormat="1">
      <c r="A270" s="215"/>
      <c r="B270" s="215"/>
      <c r="C270" s="215"/>
      <c r="D270" s="216"/>
      <c r="E270" s="217"/>
      <c r="F270" s="217"/>
      <c r="G270" s="218"/>
      <c r="H270" s="219"/>
      <c r="I270" s="218"/>
    </row>
    <row r="271" spans="1:9" s="2" customFormat="1">
      <c r="A271" s="215"/>
      <c r="B271" s="215"/>
      <c r="C271" s="215"/>
      <c r="D271" s="216"/>
      <c r="E271" s="217"/>
      <c r="F271" s="217"/>
      <c r="G271" s="218"/>
      <c r="H271" s="219"/>
      <c r="I271" s="218"/>
    </row>
    <row r="272" spans="1:9" s="2" customFormat="1">
      <c r="A272" s="215"/>
      <c r="B272" s="215"/>
      <c r="C272" s="215"/>
      <c r="D272" s="216"/>
      <c r="E272" s="217"/>
      <c r="F272" s="217"/>
      <c r="G272" s="218"/>
      <c r="H272" s="219"/>
      <c r="I272" s="218"/>
    </row>
    <row r="273" spans="1:9" s="2" customFormat="1">
      <c r="A273" s="215"/>
      <c r="B273" s="215"/>
      <c r="C273" s="215"/>
      <c r="D273" s="216"/>
      <c r="E273" s="217"/>
      <c r="F273" s="217"/>
      <c r="G273" s="218"/>
      <c r="H273" s="219"/>
      <c r="I273" s="218"/>
    </row>
    <row r="274" spans="1:9" s="2" customFormat="1">
      <c r="A274" s="215"/>
      <c r="B274" s="215"/>
      <c r="C274" s="215"/>
      <c r="D274" s="216"/>
      <c r="E274" s="217"/>
      <c r="F274" s="217"/>
      <c r="G274" s="218"/>
      <c r="H274" s="219"/>
      <c r="I274" s="218"/>
    </row>
    <row r="275" spans="1:9" s="2" customFormat="1">
      <c r="A275" s="215"/>
      <c r="B275" s="215"/>
      <c r="C275" s="215"/>
      <c r="D275" s="216"/>
      <c r="E275" s="217"/>
      <c r="F275" s="217"/>
      <c r="G275" s="218"/>
      <c r="H275" s="219"/>
      <c r="I275" s="218"/>
    </row>
    <row r="276" spans="1:9" s="2" customFormat="1">
      <c r="A276" s="215"/>
      <c r="B276" s="215"/>
      <c r="C276" s="215"/>
      <c r="D276" s="216"/>
      <c r="E276" s="217"/>
      <c r="F276" s="217"/>
      <c r="G276" s="218"/>
      <c r="H276" s="219"/>
      <c r="I276" s="218"/>
    </row>
    <row r="277" spans="1:9" s="2" customFormat="1">
      <c r="A277" s="215"/>
      <c r="B277" s="215"/>
      <c r="C277" s="215"/>
      <c r="D277" s="216"/>
      <c r="E277" s="217"/>
      <c r="F277" s="217"/>
      <c r="G277" s="218"/>
      <c r="H277" s="219"/>
      <c r="I277" s="218"/>
    </row>
    <row r="278" spans="1:9" s="2" customFormat="1">
      <c r="A278" s="215"/>
      <c r="B278" s="215"/>
      <c r="C278" s="215"/>
      <c r="D278" s="216"/>
      <c r="E278" s="217"/>
      <c r="F278" s="217"/>
      <c r="G278" s="218"/>
      <c r="H278" s="219"/>
      <c r="I278" s="218"/>
    </row>
    <row r="279" spans="1:9" s="2" customFormat="1">
      <c r="A279" s="215"/>
      <c r="B279" s="215"/>
      <c r="C279" s="215"/>
      <c r="D279" s="216"/>
      <c r="E279" s="217"/>
      <c r="F279" s="217"/>
      <c r="G279" s="218"/>
      <c r="H279" s="219"/>
      <c r="I279" s="218"/>
    </row>
    <row r="280" spans="1:9" s="2" customFormat="1">
      <c r="A280" s="215"/>
      <c r="B280" s="215"/>
      <c r="C280" s="215"/>
      <c r="D280" s="216"/>
      <c r="E280" s="217"/>
      <c r="F280" s="217"/>
      <c r="G280" s="218"/>
      <c r="H280" s="219"/>
      <c r="I280" s="218"/>
    </row>
    <row r="281" spans="1:9" s="2" customFormat="1">
      <c r="A281" s="215"/>
      <c r="B281" s="215"/>
      <c r="C281" s="215"/>
      <c r="D281" s="216"/>
      <c r="E281" s="217"/>
      <c r="F281" s="217"/>
      <c r="G281" s="218"/>
      <c r="H281" s="219"/>
      <c r="I281" s="218"/>
    </row>
    <row r="282" spans="1:9" s="2" customFormat="1">
      <c r="A282" s="215"/>
      <c r="B282" s="215"/>
      <c r="C282" s="215"/>
      <c r="D282" s="216"/>
      <c r="E282" s="217"/>
      <c r="F282" s="217"/>
      <c r="G282" s="218"/>
      <c r="H282" s="219"/>
      <c r="I282" s="218"/>
    </row>
    <row r="283" spans="1:9" s="2" customFormat="1">
      <c r="A283" s="215"/>
      <c r="B283" s="215"/>
      <c r="C283" s="215"/>
      <c r="D283" s="216"/>
      <c r="E283" s="217"/>
      <c r="F283" s="217"/>
      <c r="G283" s="218"/>
      <c r="H283" s="219"/>
      <c r="I283" s="218"/>
    </row>
    <row r="284" spans="1:9" s="2" customFormat="1">
      <c r="A284" s="215"/>
      <c r="B284" s="215"/>
      <c r="C284" s="215"/>
      <c r="D284" s="216"/>
      <c r="E284" s="217"/>
      <c r="F284" s="217"/>
      <c r="G284" s="218"/>
      <c r="H284" s="219"/>
      <c r="I284" s="218"/>
    </row>
    <row r="285" spans="1:9" s="2" customFormat="1">
      <c r="A285" s="215"/>
      <c r="B285" s="215"/>
      <c r="C285" s="215"/>
      <c r="D285" s="216"/>
      <c r="E285" s="217"/>
      <c r="F285" s="217"/>
      <c r="G285" s="218"/>
      <c r="H285" s="219"/>
      <c r="I285" s="218"/>
    </row>
    <row r="286" spans="1:9" s="2" customFormat="1">
      <c r="A286" s="215"/>
      <c r="B286" s="215"/>
      <c r="C286" s="215"/>
      <c r="D286" s="216"/>
      <c r="E286" s="217"/>
      <c r="F286" s="217"/>
      <c r="G286" s="218"/>
      <c r="H286" s="219"/>
      <c r="I286" s="218"/>
    </row>
    <row r="287" spans="1:9" s="2" customFormat="1">
      <c r="A287" s="215"/>
      <c r="B287" s="215"/>
      <c r="C287" s="215"/>
      <c r="D287" s="216"/>
      <c r="E287" s="217"/>
      <c r="F287" s="217"/>
      <c r="G287" s="218"/>
      <c r="H287" s="219"/>
      <c r="I287" s="218"/>
    </row>
    <row r="288" spans="1:9" s="2" customFormat="1">
      <c r="A288" s="215"/>
      <c r="B288" s="215"/>
      <c r="C288" s="215"/>
      <c r="D288" s="216"/>
      <c r="E288" s="217"/>
      <c r="F288" s="217"/>
      <c r="G288" s="218"/>
      <c r="H288" s="219"/>
      <c r="I288" s="218"/>
    </row>
    <row r="289" spans="1:9" s="2" customFormat="1">
      <c r="A289" s="215"/>
      <c r="B289" s="215"/>
      <c r="C289" s="215"/>
      <c r="D289" s="216"/>
      <c r="E289" s="217"/>
      <c r="F289" s="217"/>
      <c r="G289" s="218"/>
      <c r="H289" s="219"/>
      <c r="I289" s="218"/>
    </row>
    <row r="290" spans="1:9" s="2" customFormat="1">
      <c r="A290" s="215"/>
      <c r="B290" s="215"/>
      <c r="C290" s="215"/>
      <c r="D290" s="216"/>
      <c r="E290" s="217"/>
      <c r="F290" s="217"/>
      <c r="G290" s="218"/>
      <c r="H290" s="219"/>
      <c r="I290" s="218"/>
    </row>
    <row r="291" spans="1:9" s="2" customFormat="1">
      <c r="A291" s="215"/>
      <c r="B291" s="215"/>
      <c r="C291" s="215"/>
      <c r="D291" s="216"/>
      <c r="E291" s="217"/>
      <c r="F291" s="217"/>
      <c r="G291" s="218"/>
      <c r="H291" s="219"/>
      <c r="I291" s="218"/>
    </row>
    <row r="292" spans="1:9" s="2" customFormat="1">
      <c r="A292" s="215"/>
      <c r="B292" s="215"/>
      <c r="C292" s="215"/>
      <c r="D292" s="216"/>
      <c r="E292" s="217"/>
      <c r="F292" s="217"/>
      <c r="G292" s="218"/>
      <c r="H292" s="219"/>
      <c r="I292" s="218"/>
    </row>
    <row r="293" spans="1:9" s="2" customFormat="1">
      <c r="A293" s="215"/>
      <c r="B293" s="215"/>
      <c r="C293" s="215"/>
      <c r="D293" s="216"/>
      <c r="E293" s="217"/>
      <c r="F293" s="217"/>
      <c r="G293" s="218"/>
      <c r="H293" s="219"/>
      <c r="I293" s="218"/>
    </row>
    <row r="294" spans="1:9" s="2" customFormat="1">
      <c r="A294" s="215"/>
      <c r="B294" s="215"/>
      <c r="C294" s="215"/>
      <c r="D294" s="216"/>
      <c r="E294" s="217"/>
      <c r="F294" s="217"/>
      <c r="G294" s="218"/>
      <c r="H294" s="219"/>
      <c r="I294" s="218"/>
    </row>
    <row r="295" spans="1:9" s="2" customFormat="1">
      <c r="A295" s="215"/>
      <c r="B295" s="215"/>
      <c r="C295" s="215"/>
      <c r="D295" s="216"/>
      <c r="E295" s="217"/>
      <c r="F295" s="217"/>
      <c r="G295" s="218"/>
      <c r="H295" s="219"/>
      <c r="I295" s="218"/>
    </row>
    <row r="296" spans="1:9" s="2" customFormat="1">
      <c r="A296" s="215"/>
      <c r="B296" s="215"/>
      <c r="C296" s="215"/>
      <c r="D296" s="216"/>
      <c r="E296" s="217"/>
      <c r="F296" s="217"/>
      <c r="G296" s="218"/>
      <c r="H296" s="219"/>
      <c r="I296" s="218"/>
    </row>
    <row r="297" spans="1:9" s="2" customFormat="1">
      <c r="A297" s="215"/>
      <c r="B297" s="215"/>
      <c r="C297" s="215"/>
      <c r="D297" s="216"/>
      <c r="E297" s="217"/>
      <c r="F297" s="217"/>
      <c r="G297" s="218"/>
      <c r="H297" s="219"/>
      <c r="I297" s="218"/>
    </row>
    <row r="298" spans="1:9" s="2" customFormat="1">
      <c r="A298" s="215"/>
      <c r="B298" s="215"/>
      <c r="C298" s="215"/>
      <c r="D298" s="216"/>
      <c r="E298" s="217"/>
      <c r="F298" s="217"/>
      <c r="G298" s="218"/>
      <c r="H298" s="219"/>
      <c r="I298" s="218"/>
    </row>
    <row r="299" spans="1:9" s="2" customFormat="1">
      <c r="A299" s="215"/>
      <c r="B299" s="215"/>
      <c r="C299" s="215"/>
      <c r="D299" s="216"/>
      <c r="E299" s="217"/>
      <c r="F299" s="217"/>
      <c r="G299" s="218"/>
      <c r="H299" s="219"/>
      <c r="I299" s="218"/>
    </row>
    <row r="300" spans="1:9" s="2" customFormat="1">
      <c r="A300" s="215"/>
      <c r="B300" s="215"/>
      <c r="C300" s="215"/>
      <c r="D300" s="216"/>
      <c r="E300" s="217"/>
      <c r="F300" s="217"/>
      <c r="G300" s="218"/>
      <c r="H300" s="219"/>
      <c r="I300" s="218"/>
    </row>
    <row r="301" spans="1:9" s="2" customFormat="1">
      <c r="A301" s="215"/>
      <c r="B301" s="215"/>
      <c r="C301" s="215"/>
      <c r="D301" s="216"/>
      <c r="E301" s="217"/>
      <c r="F301" s="217"/>
      <c r="G301" s="218"/>
      <c r="H301" s="219"/>
      <c r="I301" s="218"/>
    </row>
    <row r="302" spans="1:9" s="2" customFormat="1">
      <c r="A302" s="215"/>
      <c r="B302" s="215"/>
      <c r="C302" s="215"/>
      <c r="D302" s="216"/>
      <c r="E302" s="217"/>
      <c r="F302" s="217"/>
      <c r="G302" s="218"/>
      <c r="H302" s="219"/>
      <c r="I302" s="218"/>
    </row>
    <row r="303" spans="1:9" s="2" customFormat="1">
      <c r="A303" s="215"/>
      <c r="B303" s="215"/>
      <c r="C303" s="215"/>
      <c r="D303" s="216"/>
      <c r="E303" s="217"/>
      <c r="F303" s="217"/>
      <c r="G303" s="218"/>
      <c r="H303" s="219"/>
      <c r="I303" s="218"/>
    </row>
    <row r="304" spans="1:9" s="2" customFormat="1">
      <c r="A304" s="215"/>
      <c r="B304" s="215"/>
      <c r="C304" s="215"/>
      <c r="D304" s="216"/>
      <c r="E304" s="217"/>
      <c r="F304" s="217"/>
      <c r="G304" s="218"/>
      <c r="H304" s="219"/>
      <c r="I304" s="218"/>
    </row>
    <row r="305" spans="1:9" s="2" customFormat="1">
      <c r="A305" s="215"/>
      <c r="B305" s="215"/>
      <c r="C305" s="215"/>
      <c r="D305" s="216"/>
      <c r="E305" s="217"/>
      <c r="F305" s="217"/>
      <c r="G305" s="218"/>
      <c r="H305" s="219"/>
      <c r="I305" s="218"/>
    </row>
    <row r="306" spans="1:9" s="2" customFormat="1">
      <c r="A306" s="215"/>
      <c r="B306" s="215"/>
      <c r="C306" s="215"/>
      <c r="D306" s="216"/>
      <c r="E306" s="217"/>
      <c r="F306" s="217"/>
      <c r="G306" s="218"/>
      <c r="H306" s="219"/>
      <c r="I306" s="218"/>
    </row>
    <row r="307" spans="1:9" s="2" customFormat="1">
      <c r="A307" s="215"/>
      <c r="B307" s="215"/>
      <c r="C307" s="215"/>
      <c r="D307" s="216"/>
      <c r="E307" s="217"/>
      <c r="F307" s="217"/>
      <c r="G307" s="218"/>
      <c r="H307" s="219"/>
      <c r="I307" s="218"/>
    </row>
    <row r="308" spans="1:9" s="2" customFormat="1">
      <c r="A308" s="215"/>
      <c r="B308" s="215"/>
      <c r="C308" s="215"/>
      <c r="D308" s="216"/>
      <c r="E308" s="217"/>
      <c r="F308" s="217"/>
      <c r="G308" s="218"/>
      <c r="H308" s="219"/>
      <c r="I308" s="218"/>
    </row>
    <row r="309" spans="1:9" s="2" customFormat="1">
      <c r="A309" s="215"/>
      <c r="B309" s="215"/>
      <c r="C309" s="215"/>
      <c r="D309" s="216"/>
      <c r="E309" s="217"/>
      <c r="F309" s="217"/>
      <c r="G309" s="218"/>
      <c r="H309" s="219"/>
      <c r="I309" s="218"/>
    </row>
    <row r="310" spans="1:9" s="2" customFormat="1">
      <c r="A310" s="215"/>
      <c r="B310" s="215"/>
      <c r="C310" s="215"/>
      <c r="D310" s="216"/>
      <c r="E310" s="217"/>
      <c r="F310" s="217"/>
      <c r="G310" s="218"/>
      <c r="H310" s="219"/>
      <c r="I310" s="218"/>
    </row>
    <row r="311" spans="1:9" s="2" customFormat="1">
      <c r="A311" s="215"/>
      <c r="B311" s="215"/>
      <c r="C311" s="215"/>
      <c r="D311" s="216"/>
      <c r="E311" s="217"/>
      <c r="F311" s="217"/>
      <c r="G311" s="218"/>
      <c r="H311" s="219"/>
      <c r="I311" s="218"/>
    </row>
    <row r="312" spans="1:9" s="2" customFormat="1">
      <c r="A312" s="215"/>
      <c r="B312" s="215"/>
      <c r="C312" s="215"/>
      <c r="D312" s="216"/>
      <c r="E312" s="217"/>
      <c r="F312" s="217"/>
      <c r="G312" s="218"/>
      <c r="H312" s="219"/>
      <c r="I312" s="218"/>
    </row>
    <row r="313" spans="1:9" s="2" customFormat="1">
      <c r="A313" s="215"/>
      <c r="B313" s="215"/>
      <c r="C313" s="215"/>
      <c r="D313" s="216"/>
      <c r="E313" s="217"/>
      <c r="F313" s="217"/>
      <c r="G313" s="218"/>
      <c r="H313" s="219"/>
      <c r="I313" s="218"/>
    </row>
    <row r="314" spans="1:9" s="2" customFormat="1">
      <c r="A314" s="215"/>
      <c r="B314" s="215"/>
      <c r="C314" s="215"/>
      <c r="D314" s="216"/>
      <c r="E314" s="217"/>
      <c r="F314" s="217"/>
      <c r="G314" s="218"/>
      <c r="H314" s="219"/>
      <c r="I314" s="218"/>
    </row>
    <row r="315" spans="1:9" s="2" customFormat="1">
      <c r="A315" s="215"/>
      <c r="B315" s="215"/>
      <c r="C315" s="215"/>
      <c r="D315" s="216"/>
      <c r="E315" s="217"/>
      <c r="F315" s="217"/>
      <c r="G315" s="218"/>
      <c r="H315" s="219"/>
      <c r="I315" s="218"/>
    </row>
    <row r="316" spans="1:9" s="2" customFormat="1">
      <c r="A316" s="215"/>
      <c r="B316" s="215"/>
      <c r="C316" s="215"/>
      <c r="D316" s="216"/>
      <c r="E316" s="217"/>
      <c r="F316" s="217"/>
      <c r="G316" s="218"/>
      <c r="H316" s="219"/>
      <c r="I316" s="218"/>
    </row>
    <row r="317" spans="1:9" s="2" customFormat="1">
      <c r="A317" s="215"/>
      <c r="B317" s="215"/>
      <c r="C317" s="215"/>
      <c r="D317" s="216"/>
      <c r="E317" s="217"/>
      <c r="F317" s="217"/>
      <c r="G317" s="218"/>
      <c r="H317" s="219"/>
      <c r="I317" s="218"/>
    </row>
    <row r="318" spans="1:9" s="2" customFormat="1">
      <c r="A318" s="215"/>
      <c r="B318" s="215"/>
      <c r="C318" s="215"/>
      <c r="D318" s="216"/>
      <c r="E318" s="217"/>
      <c r="F318" s="217"/>
      <c r="G318" s="218"/>
      <c r="H318" s="219"/>
      <c r="I318" s="218"/>
    </row>
    <row r="319" spans="1:9" s="2" customFormat="1">
      <c r="A319" s="215"/>
      <c r="B319" s="215"/>
      <c r="C319" s="215"/>
      <c r="D319" s="216"/>
      <c r="E319" s="217"/>
      <c r="F319" s="217"/>
      <c r="G319" s="218"/>
      <c r="H319" s="219"/>
      <c r="I319" s="218"/>
    </row>
    <row r="320" spans="1:9" s="2" customFormat="1">
      <c r="A320" s="215"/>
      <c r="B320" s="215"/>
      <c r="C320" s="215"/>
      <c r="D320" s="216"/>
      <c r="E320" s="217"/>
      <c r="F320" s="217"/>
      <c r="G320" s="218"/>
      <c r="H320" s="219"/>
      <c r="I320" s="218"/>
    </row>
    <row r="321" spans="1:9" s="2" customFormat="1">
      <c r="A321" s="215"/>
      <c r="B321" s="215"/>
      <c r="C321" s="215"/>
      <c r="D321" s="216"/>
      <c r="E321" s="217"/>
      <c r="F321" s="217"/>
      <c r="G321" s="218"/>
      <c r="H321" s="219"/>
      <c r="I321" s="218"/>
    </row>
    <row r="322" spans="1:9" s="2" customFormat="1">
      <c r="A322" s="215"/>
      <c r="B322" s="215"/>
      <c r="C322" s="215"/>
      <c r="D322" s="216"/>
      <c r="E322" s="217"/>
      <c r="F322" s="217"/>
      <c r="G322" s="218"/>
      <c r="H322" s="219"/>
      <c r="I322" s="218"/>
    </row>
    <row r="323" spans="1:9" s="2" customFormat="1">
      <c r="A323" s="215"/>
      <c r="B323" s="215"/>
      <c r="C323" s="215"/>
      <c r="D323" s="216"/>
      <c r="E323" s="217"/>
      <c r="F323" s="217"/>
      <c r="G323" s="218"/>
      <c r="H323" s="219"/>
      <c r="I323" s="218"/>
    </row>
    <row r="324" spans="1:9" s="2" customFormat="1">
      <c r="A324" s="215"/>
      <c r="B324" s="215"/>
      <c r="C324" s="215"/>
      <c r="D324" s="216"/>
      <c r="E324" s="217"/>
      <c r="F324" s="217"/>
      <c r="G324" s="218"/>
      <c r="H324" s="219"/>
      <c r="I324" s="218"/>
    </row>
    <row r="325" spans="1:9" s="2" customFormat="1">
      <c r="A325" s="215"/>
      <c r="B325" s="215"/>
      <c r="C325" s="215"/>
      <c r="D325" s="216"/>
      <c r="E325" s="217"/>
      <c r="F325" s="217"/>
      <c r="G325" s="218"/>
      <c r="H325" s="219"/>
      <c r="I325" s="218"/>
    </row>
    <row r="326" spans="1:9" s="2" customFormat="1">
      <c r="A326" s="215"/>
      <c r="B326" s="215"/>
      <c r="C326" s="215"/>
      <c r="D326" s="216"/>
      <c r="E326" s="217"/>
      <c r="F326" s="217"/>
      <c r="G326" s="218"/>
      <c r="H326" s="219"/>
      <c r="I326" s="218"/>
    </row>
    <row r="327" spans="1:9" s="2" customFormat="1">
      <c r="A327" s="215"/>
      <c r="B327" s="215"/>
      <c r="C327" s="215"/>
      <c r="D327" s="216"/>
      <c r="E327" s="217"/>
      <c r="F327" s="217"/>
      <c r="G327" s="218"/>
      <c r="H327" s="219"/>
      <c r="I327" s="218"/>
    </row>
    <row r="328" spans="1:9" s="2" customFormat="1">
      <c r="A328" s="215"/>
      <c r="B328" s="215"/>
      <c r="C328" s="215"/>
      <c r="D328" s="216"/>
      <c r="E328" s="217"/>
      <c r="F328" s="217"/>
      <c r="G328" s="218"/>
      <c r="H328" s="219"/>
      <c r="I328" s="218"/>
    </row>
    <row r="329" spans="1:9" s="2" customFormat="1">
      <c r="A329" s="215"/>
      <c r="B329" s="215"/>
      <c r="C329" s="215"/>
      <c r="D329" s="216"/>
      <c r="E329" s="217"/>
      <c r="F329" s="217"/>
      <c r="G329" s="218"/>
      <c r="H329" s="219"/>
      <c r="I329" s="218"/>
    </row>
    <row r="330" spans="1:9" s="2" customFormat="1">
      <c r="A330" s="215"/>
      <c r="B330" s="215"/>
      <c r="C330" s="215"/>
      <c r="D330" s="216"/>
      <c r="E330" s="217"/>
      <c r="F330" s="217"/>
      <c r="G330" s="218"/>
      <c r="H330" s="219"/>
      <c r="I330" s="218"/>
    </row>
    <row r="331" spans="1:9" s="2" customFormat="1">
      <c r="A331" s="215"/>
      <c r="B331" s="215"/>
      <c r="C331" s="215"/>
      <c r="D331" s="216"/>
      <c r="E331" s="217"/>
      <c r="F331" s="217"/>
      <c r="G331" s="218"/>
      <c r="H331" s="219"/>
      <c r="I331" s="218"/>
    </row>
    <row r="332" spans="1:9" s="2" customFormat="1">
      <c r="A332" s="215"/>
      <c r="B332" s="215"/>
      <c r="C332" s="215"/>
      <c r="D332" s="216"/>
      <c r="E332" s="217"/>
      <c r="F332" s="217"/>
      <c r="G332" s="218"/>
      <c r="H332" s="219"/>
      <c r="I332" s="218"/>
    </row>
    <row r="333" spans="1:9" s="2" customFormat="1">
      <c r="A333" s="215"/>
      <c r="B333" s="215"/>
      <c r="C333" s="215"/>
      <c r="D333" s="216"/>
      <c r="E333" s="217"/>
      <c r="F333" s="217"/>
      <c r="G333" s="218"/>
      <c r="H333" s="219"/>
      <c r="I333" s="218"/>
    </row>
    <row r="334" spans="1:9" s="2" customFormat="1">
      <c r="A334" s="215"/>
      <c r="B334" s="215"/>
      <c r="C334" s="215"/>
      <c r="D334" s="216"/>
      <c r="E334" s="217"/>
      <c r="F334" s="217"/>
      <c r="G334" s="218"/>
      <c r="H334" s="219"/>
      <c r="I334" s="218"/>
    </row>
    <row r="335" spans="1:9" s="2" customFormat="1">
      <c r="A335" s="215"/>
      <c r="B335" s="215"/>
      <c r="C335" s="215"/>
      <c r="D335" s="216"/>
      <c r="E335" s="217"/>
      <c r="F335" s="217"/>
      <c r="G335" s="218"/>
      <c r="H335" s="219"/>
      <c r="I335" s="218"/>
    </row>
    <row r="336" spans="1:9" s="2" customFormat="1">
      <c r="A336" s="215"/>
      <c r="B336" s="215"/>
      <c r="C336" s="215"/>
      <c r="D336" s="216"/>
      <c r="E336" s="217"/>
      <c r="F336" s="217"/>
      <c r="G336" s="218"/>
      <c r="H336" s="219"/>
      <c r="I336" s="218"/>
    </row>
    <row r="337" spans="1:9" s="2" customFormat="1">
      <c r="A337" s="215"/>
      <c r="B337" s="215"/>
      <c r="C337" s="215"/>
      <c r="D337" s="216"/>
      <c r="E337" s="217"/>
      <c r="F337" s="217"/>
      <c r="G337" s="218"/>
      <c r="H337" s="219"/>
      <c r="I337" s="218"/>
    </row>
    <row r="338" spans="1:9" s="2" customFormat="1">
      <c r="A338" s="215"/>
      <c r="B338" s="215"/>
      <c r="C338" s="215"/>
      <c r="D338" s="216"/>
      <c r="E338" s="217"/>
      <c r="F338" s="217"/>
      <c r="G338" s="218"/>
      <c r="H338" s="219"/>
      <c r="I338" s="218"/>
    </row>
    <row r="339" spans="1:9" s="2" customFormat="1">
      <c r="A339" s="215"/>
      <c r="B339" s="215"/>
      <c r="C339" s="215"/>
      <c r="D339" s="216"/>
      <c r="E339" s="217"/>
      <c r="F339" s="217"/>
      <c r="G339" s="218"/>
      <c r="H339" s="219"/>
      <c r="I339" s="218"/>
    </row>
    <row r="340" spans="1:9" s="2" customFormat="1">
      <c r="A340" s="215"/>
      <c r="B340" s="215"/>
      <c r="C340" s="215"/>
      <c r="D340" s="216"/>
      <c r="E340" s="217"/>
      <c r="F340" s="217"/>
      <c r="G340" s="218"/>
      <c r="H340" s="219"/>
      <c r="I340" s="218"/>
    </row>
    <row r="341" spans="1:9" s="2" customFormat="1">
      <c r="A341" s="215"/>
      <c r="B341" s="215"/>
      <c r="C341" s="215"/>
      <c r="D341" s="216"/>
      <c r="E341" s="217"/>
      <c r="F341" s="217"/>
      <c r="G341" s="218"/>
      <c r="H341" s="219"/>
      <c r="I341" s="218"/>
    </row>
    <row r="342" spans="1:9" s="2" customFormat="1">
      <c r="A342" s="215"/>
      <c r="B342" s="215"/>
      <c r="C342" s="215"/>
      <c r="D342" s="216"/>
      <c r="E342" s="217"/>
      <c r="F342" s="217"/>
      <c r="G342" s="218"/>
      <c r="H342" s="219"/>
      <c r="I342" s="218"/>
    </row>
    <row r="343" spans="1:9" s="2" customFormat="1">
      <c r="A343" s="215"/>
      <c r="B343" s="215"/>
      <c r="C343" s="215"/>
      <c r="D343" s="216"/>
      <c r="E343" s="217"/>
      <c r="F343" s="217"/>
      <c r="G343" s="218"/>
      <c r="H343" s="219"/>
      <c r="I343" s="218"/>
    </row>
    <row r="344" spans="1:9" s="2" customFormat="1">
      <c r="A344" s="215"/>
      <c r="B344" s="215"/>
      <c r="C344" s="215"/>
      <c r="D344" s="216"/>
      <c r="E344" s="217"/>
      <c r="F344" s="217"/>
      <c r="G344" s="218"/>
      <c r="H344" s="219"/>
      <c r="I344" s="218"/>
    </row>
    <row r="345" spans="1:9" s="2" customFormat="1">
      <c r="A345" s="215"/>
      <c r="B345" s="215"/>
      <c r="C345" s="215"/>
      <c r="D345" s="216"/>
      <c r="E345" s="217"/>
      <c r="F345" s="217"/>
      <c r="G345" s="218"/>
      <c r="H345" s="219"/>
      <c r="I345" s="218"/>
    </row>
    <row r="346" spans="1:9" s="2" customFormat="1">
      <c r="A346" s="215"/>
      <c r="B346" s="215"/>
      <c r="C346" s="215"/>
      <c r="D346" s="216"/>
      <c r="E346" s="217"/>
      <c r="F346" s="217"/>
      <c r="G346" s="218"/>
      <c r="H346" s="219"/>
      <c r="I346" s="218"/>
    </row>
    <row r="347" spans="1:9" s="2" customFormat="1">
      <c r="A347" s="215"/>
      <c r="B347" s="215"/>
      <c r="C347" s="215"/>
      <c r="D347" s="216"/>
      <c r="E347" s="217"/>
      <c r="F347" s="217"/>
      <c r="G347" s="218"/>
      <c r="H347" s="219"/>
      <c r="I347" s="218"/>
    </row>
    <row r="348" spans="1:9" s="2" customFormat="1">
      <c r="A348" s="215"/>
      <c r="B348" s="215"/>
      <c r="C348" s="215"/>
      <c r="D348" s="216"/>
      <c r="E348" s="217"/>
      <c r="F348" s="217"/>
      <c r="G348" s="218"/>
      <c r="H348" s="219"/>
      <c r="I348" s="218"/>
    </row>
    <row r="349" spans="1:9" s="2" customFormat="1">
      <c r="A349" s="215"/>
      <c r="B349" s="215"/>
      <c r="C349" s="215"/>
      <c r="D349" s="216"/>
      <c r="E349" s="217"/>
      <c r="F349" s="217"/>
      <c r="G349" s="218"/>
      <c r="H349" s="219"/>
      <c r="I349" s="218"/>
    </row>
    <row r="350" spans="1:9" s="2" customFormat="1">
      <c r="A350" s="215"/>
      <c r="B350" s="215"/>
      <c r="C350" s="215"/>
      <c r="D350" s="216"/>
      <c r="E350" s="217"/>
      <c r="F350" s="217"/>
      <c r="G350" s="218"/>
      <c r="H350" s="219"/>
      <c r="I350" s="218"/>
    </row>
    <row r="351" spans="1:9" s="2" customFormat="1">
      <c r="A351" s="215"/>
      <c r="B351" s="215"/>
      <c r="C351" s="215"/>
      <c r="D351" s="216"/>
      <c r="E351" s="217"/>
      <c r="F351" s="217"/>
      <c r="G351" s="218"/>
      <c r="H351" s="219"/>
      <c r="I351" s="218"/>
    </row>
    <row r="352" spans="1:9" s="2" customFormat="1">
      <c r="A352" s="215"/>
      <c r="B352" s="215"/>
      <c r="C352" s="215"/>
      <c r="D352" s="216"/>
      <c r="E352" s="217"/>
      <c r="F352" s="217"/>
      <c r="G352" s="218"/>
      <c r="H352" s="219"/>
      <c r="I352" s="218"/>
    </row>
    <row r="353" spans="1:9" s="2" customFormat="1">
      <c r="A353" s="215"/>
      <c r="B353" s="215"/>
      <c r="C353" s="215"/>
      <c r="D353" s="216"/>
      <c r="E353" s="217"/>
      <c r="F353" s="217"/>
      <c r="G353" s="218"/>
      <c r="H353" s="219"/>
      <c r="I353" s="218"/>
    </row>
    <row r="354" spans="1:9" s="2" customFormat="1">
      <c r="A354" s="215"/>
      <c r="B354" s="215"/>
      <c r="C354" s="215"/>
      <c r="D354" s="216"/>
      <c r="E354" s="217"/>
      <c r="F354" s="217"/>
      <c r="G354" s="218"/>
      <c r="H354" s="219"/>
      <c r="I354" s="218"/>
    </row>
    <row r="355" spans="1:9" s="2" customFormat="1">
      <c r="A355" s="215"/>
      <c r="B355" s="215"/>
      <c r="C355" s="215"/>
      <c r="D355" s="216"/>
      <c r="E355" s="217"/>
      <c r="F355" s="217"/>
      <c r="G355" s="218"/>
      <c r="H355" s="219"/>
      <c r="I355" s="218"/>
    </row>
    <row r="356" spans="1:9" s="2" customFormat="1">
      <c r="A356" s="215"/>
      <c r="B356" s="215"/>
      <c r="C356" s="215"/>
      <c r="D356" s="216"/>
      <c r="E356" s="217"/>
      <c r="F356" s="217"/>
      <c r="G356" s="218"/>
      <c r="H356" s="219"/>
      <c r="I356" s="218"/>
    </row>
    <row r="357" spans="1:9" s="2" customFormat="1">
      <c r="A357" s="215"/>
      <c r="B357" s="215"/>
      <c r="C357" s="215"/>
      <c r="D357" s="216"/>
      <c r="E357" s="217"/>
      <c r="F357" s="217"/>
      <c r="G357" s="218"/>
      <c r="H357" s="219"/>
      <c r="I357" s="218"/>
    </row>
    <row r="358" spans="1:9" s="2" customFormat="1">
      <c r="A358" s="215"/>
      <c r="B358" s="215"/>
      <c r="C358" s="215"/>
      <c r="D358" s="216"/>
      <c r="E358" s="217"/>
      <c r="F358" s="217"/>
      <c r="G358" s="218"/>
      <c r="H358" s="219"/>
      <c r="I358" s="218"/>
    </row>
    <row r="359" spans="1:9" s="2" customFormat="1">
      <c r="A359" s="215"/>
      <c r="B359" s="215"/>
      <c r="C359" s="215"/>
      <c r="D359" s="216"/>
      <c r="E359" s="217"/>
      <c r="F359" s="217"/>
      <c r="G359" s="218"/>
      <c r="H359" s="219"/>
      <c r="I359" s="218"/>
    </row>
    <row r="360" spans="1:9" s="2" customFormat="1">
      <c r="A360" s="215"/>
      <c r="B360" s="215"/>
      <c r="C360" s="215"/>
      <c r="D360" s="216"/>
      <c r="E360" s="217"/>
      <c r="F360" s="217"/>
      <c r="G360" s="218"/>
      <c r="H360" s="219"/>
      <c r="I360" s="218"/>
    </row>
    <row r="361" spans="1:9" s="2" customFormat="1">
      <c r="A361" s="215"/>
      <c r="B361" s="215"/>
      <c r="C361" s="215"/>
      <c r="D361" s="216"/>
      <c r="E361" s="217"/>
      <c r="F361" s="217"/>
      <c r="G361" s="218"/>
      <c r="H361" s="219"/>
      <c r="I361" s="218"/>
    </row>
    <row r="362" spans="1:9" s="2" customFormat="1">
      <c r="A362" s="215"/>
      <c r="B362" s="215"/>
      <c r="C362" s="215"/>
      <c r="D362" s="216"/>
      <c r="E362" s="217"/>
      <c r="F362" s="217"/>
      <c r="G362" s="218"/>
      <c r="H362" s="219"/>
      <c r="I362" s="218"/>
    </row>
    <row r="363" spans="1:9" s="2" customFormat="1">
      <c r="A363" s="215"/>
      <c r="B363" s="215"/>
      <c r="C363" s="215"/>
      <c r="D363" s="216"/>
      <c r="E363" s="217"/>
      <c r="F363" s="217"/>
      <c r="G363" s="218"/>
      <c r="H363" s="219"/>
      <c r="I363" s="218"/>
    </row>
    <row r="364" spans="1:9" s="2" customFormat="1">
      <c r="A364" s="215"/>
      <c r="B364" s="215"/>
      <c r="C364" s="215"/>
      <c r="D364" s="216"/>
      <c r="E364" s="217"/>
      <c r="F364" s="217"/>
      <c r="G364" s="218"/>
      <c r="H364" s="219"/>
      <c r="I364" s="218"/>
    </row>
    <row r="365" spans="1:9" s="2" customFormat="1">
      <c r="A365" s="215"/>
      <c r="B365" s="215"/>
      <c r="C365" s="215"/>
      <c r="D365" s="216"/>
      <c r="E365" s="217"/>
      <c r="F365" s="217"/>
      <c r="G365" s="218"/>
      <c r="H365" s="219"/>
      <c r="I365" s="218"/>
    </row>
    <row r="366" spans="1:9" s="2" customFormat="1">
      <c r="A366" s="215"/>
      <c r="B366" s="215"/>
      <c r="C366" s="215"/>
      <c r="D366" s="216"/>
      <c r="E366" s="217"/>
      <c r="F366" s="217"/>
      <c r="G366" s="218"/>
      <c r="H366" s="219"/>
      <c r="I366" s="218"/>
    </row>
    <row r="367" spans="1:9" s="2" customFormat="1">
      <c r="A367" s="215"/>
      <c r="B367" s="215"/>
      <c r="C367" s="215"/>
      <c r="D367" s="216"/>
      <c r="E367" s="217"/>
      <c r="F367" s="217"/>
      <c r="G367" s="218"/>
      <c r="H367" s="219"/>
      <c r="I367" s="218"/>
    </row>
    <row r="368" spans="1:9" s="2" customFormat="1">
      <c r="A368" s="215"/>
      <c r="B368" s="215"/>
      <c r="C368" s="215"/>
      <c r="D368" s="216"/>
      <c r="E368" s="217"/>
      <c r="F368" s="217"/>
      <c r="G368" s="218"/>
      <c r="H368" s="219"/>
      <c r="I368" s="218"/>
    </row>
    <row r="369" spans="1:9" s="2" customFormat="1">
      <c r="A369" s="215"/>
      <c r="B369" s="215"/>
      <c r="C369" s="215"/>
      <c r="D369" s="216"/>
      <c r="E369" s="217"/>
      <c r="F369" s="217"/>
      <c r="G369" s="218"/>
      <c r="H369" s="219"/>
      <c r="I369" s="218"/>
    </row>
    <row r="370" spans="1:9" s="2" customFormat="1">
      <c r="A370" s="215"/>
      <c r="B370" s="215"/>
      <c r="C370" s="215"/>
      <c r="D370" s="216"/>
      <c r="E370" s="217"/>
      <c r="F370" s="217"/>
      <c r="G370" s="218"/>
      <c r="H370" s="219"/>
      <c r="I370" s="218"/>
    </row>
    <row r="371" spans="1:9" s="2" customFormat="1">
      <c r="A371" s="215"/>
      <c r="B371" s="215"/>
      <c r="C371" s="215"/>
      <c r="D371" s="216"/>
      <c r="E371" s="217"/>
      <c r="F371" s="217"/>
      <c r="G371" s="218"/>
      <c r="H371" s="219"/>
      <c r="I371" s="218"/>
    </row>
    <row r="372" spans="1:9" s="2" customFormat="1">
      <c r="A372" s="215"/>
      <c r="B372" s="215"/>
      <c r="C372" s="215"/>
      <c r="D372" s="216"/>
      <c r="E372" s="217"/>
      <c r="F372" s="217"/>
      <c r="G372" s="218"/>
      <c r="H372" s="219"/>
      <c r="I372" s="218"/>
    </row>
    <row r="373" spans="1:9" s="2" customFormat="1">
      <c r="A373" s="215"/>
      <c r="B373" s="215"/>
      <c r="C373" s="215"/>
      <c r="D373" s="216"/>
      <c r="E373" s="217"/>
      <c r="F373" s="217"/>
      <c r="G373" s="218"/>
      <c r="H373" s="219"/>
      <c r="I373" s="218"/>
    </row>
    <row r="374" spans="1:9" s="2" customFormat="1">
      <c r="A374" s="215"/>
      <c r="B374" s="215"/>
      <c r="C374" s="215"/>
      <c r="D374" s="216"/>
      <c r="E374" s="217"/>
      <c r="F374" s="217"/>
      <c r="G374" s="218"/>
      <c r="H374" s="219"/>
      <c r="I374" s="218"/>
    </row>
    <row r="375" spans="1:9" s="2" customFormat="1">
      <c r="A375" s="215"/>
      <c r="B375" s="215"/>
      <c r="C375" s="215"/>
      <c r="D375" s="216"/>
      <c r="E375" s="217"/>
      <c r="F375" s="217"/>
      <c r="G375" s="218"/>
      <c r="H375" s="219"/>
      <c r="I375" s="218"/>
    </row>
    <row r="376" spans="1:9" s="2" customFormat="1">
      <c r="A376" s="215"/>
      <c r="B376" s="215"/>
      <c r="C376" s="215"/>
      <c r="D376" s="216"/>
      <c r="E376" s="217"/>
      <c r="F376" s="217"/>
      <c r="G376" s="218"/>
      <c r="H376" s="219"/>
      <c r="I376" s="218"/>
    </row>
    <row r="377" spans="1:9" s="2" customFormat="1">
      <c r="A377" s="215"/>
      <c r="B377" s="215"/>
      <c r="C377" s="215"/>
      <c r="D377" s="216"/>
      <c r="E377" s="217"/>
      <c r="F377" s="217"/>
      <c r="G377" s="218"/>
      <c r="H377" s="219"/>
      <c r="I377" s="218"/>
    </row>
    <row r="378" spans="1:9" s="2" customFormat="1">
      <c r="A378" s="215"/>
      <c r="B378" s="215"/>
      <c r="C378" s="215"/>
      <c r="D378" s="216"/>
      <c r="E378" s="217"/>
      <c r="F378" s="217"/>
      <c r="G378" s="218"/>
      <c r="H378" s="219"/>
      <c r="I378" s="218"/>
    </row>
    <row r="379" spans="1:9" s="2" customFormat="1">
      <c r="A379" s="215"/>
      <c r="B379" s="215"/>
      <c r="C379" s="215"/>
      <c r="D379" s="216"/>
      <c r="E379" s="217"/>
      <c r="F379" s="217"/>
      <c r="G379" s="218"/>
      <c r="H379" s="219"/>
      <c r="I379" s="218"/>
    </row>
    <row r="380" spans="1:9" s="2" customFormat="1">
      <c r="A380" s="215"/>
      <c r="B380" s="215"/>
      <c r="C380" s="215"/>
      <c r="D380" s="216"/>
      <c r="E380" s="217"/>
      <c r="F380" s="217"/>
      <c r="G380" s="218"/>
      <c r="H380" s="219"/>
      <c r="I380" s="218"/>
    </row>
    <row r="381" spans="1:9" s="2" customFormat="1">
      <c r="A381" s="215"/>
      <c r="B381" s="215"/>
      <c r="C381" s="215"/>
      <c r="D381" s="216"/>
      <c r="E381" s="217"/>
      <c r="F381" s="217"/>
      <c r="G381" s="218"/>
      <c r="H381" s="219"/>
      <c r="I381" s="218"/>
    </row>
    <row r="382" spans="1:9" s="2" customFormat="1">
      <c r="A382" s="215"/>
      <c r="B382" s="215"/>
      <c r="C382" s="215"/>
      <c r="D382" s="216"/>
      <c r="E382" s="217"/>
      <c r="F382" s="217"/>
      <c r="G382" s="218"/>
      <c r="H382" s="219"/>
      <c r="I382" s="218"/>
    </row>
    <row r="383" spans="1:9" s="2" customFormat="1">
      <c r="A383" s="215"/>
      <c r="B383" s="215"/>
      <c r="C383" s="215"/>
      <c r="D383" s="216"/>
      <c r="E383" s="217"/>
      <c r="F383" s="217"/>
      <c r="G383" s="218"/>
      <c r="H383" s="219"/>
      <c r="I383" s="218"/>
    </row>
    <row r="384" spans="1:9" s="2" customFormat="1">
      <c r="A384" s="215"/>
      <c r="B384" s="215"/>
      <c r="C384" s="215"/>
      <c r="D384" s="216"/>
      <c r="E384" s="217"/>
      <c r="F384" s="217"/>
      <c r="G384" s="218"/>
      <c r="H384" s="219"/>
      <c r="I384" s="218"/>
    </row>
    <row r="385" spans="1:9" s="2" customFormat="1">
      <c r="A385" s="215"/>
      <c r="B385" s="215"/>
      <c r="C385" s="215"/>
      <c r="D385" s="216"/>
      <c r="E385" s="217"/>
      <c r="F385" s="217"/>
      <c r="G385" s="218"/>
      <c r="H385" s="219"/>
      <c r="I385" s="218"/>
    </row>
    <row r="386" spans="1:9" s="2" customFormat="1">
      <c r="A386" s="215"/>
      <c r="B386" s="215"/>
      <c r="C386" s="215"/>
      <c r="D386" s="216"/>
      <c r="E386" s="217"/>
      <c r="F386" s="217"/>
      <c r="G386" s="218"/>
      <c r="H386" s="219"/>
      <c r="I386" s="218"/>
    </row>
    <row r="387" spans="1:9" s="2" customFormat="1">
      <c r="A387" s="215"/>
      <c r="B387" s="215"/>
      <c r="C387" s="215"/>
      <c r="D387" s="216"/>
      <c r="E387" s="217"/>
      <c r="F387" s="217"/>
      <c r="G387" s="218"/>
      <c r="H387" s="219"/>
      <c r="I387" s="218"/>
    </row>
    <row r="388" spans="1:9" s="2" customFormat="1">
      <c r="A388" s="215"/>
      <c r="B388" s="215"/>
      <c r="C388" s="215"/>
      <c r="D388" s="216"/>
      <c r="E388" s="217"/>
      <c r="F388" s="217"/>
      <c r="G388" s="218"/>
      <c r="H388" s="219"/>
      <c r="I388" s="218"/>
    </row>
    <row r="389" spans="1:9" s="2" customFormat="1">
      <c r="A389" s="215"/>
      <c r="B389" s="215"/>
      <c r="C389" s="215"/>
      <c r="D389" s="216"/>
      <c r="E389" s="217"/>
      <c r="F389" s="217"/>
      <c r="G389" s="218"/>
      <c r="H389" s="219"/>
      <c r="I389" s="218"/>
    </row>
    <row r="390" spans="1:9" s="2" customFormat="1">
      <c r="A390" s="215"/>
      <c r="B390" s="215"/>
      <c r="C390" s="215"/>
      <c r="D390" s="216"/>
      <c r="E390" s="217"/>
      <c r="F390" s="217"/>
      <c r="G390" s="218"/>
      <c r="H390" s="219"/>
      <c r="I390" s="218"/>
    </row>
    <row r="391" spans="1:9" s="2" customFormat="1">
      <c r="A391" s="215"/>
      <c r="B391" s="215"/>
      <c r="C391" s="215"/>
      <c r="D391" s="216"/>
      <c r="E391" s="217"/>
      <c r="F391" s="217"/>
      <c r="G391" s="218"/>
      <c r="H391" s="219"/>
      <c r="I391" s="218"/>
    </row>
    <row r="392" spans="1:9" s="2" customFormat="1">
      <c r="A392" s="215"/>
      <c r="B392" s="215"/>
      <c r="C392" s="215"/>
      <c r="D392" s="216"/>
      <c r="E392" s="217"/>
      <c r="F392" s="217"/>
      <c r="G392" s="218"/>
      <c r="H392" s="219"/>
      <c r="I392" s="218"/>
    </row>
    <row r="393" spans="1:9" s="2" customFormat="1">
      <c r="A393" s="215"/>
      <c r="B393" s="215"/>
      <c r="C393" s="215"/>
      <c r="D393" s="216"/>
      <c r="E393" s="217"/>
      <c r="F393" s="217"/>
      <c r="G393" s="218"/>
      <c r="H393" s="219"/>
      <c r="I393" s="218"/>
    </row>
    <row r="394" spans="1:9" s="2" customFormat="1">
      <c r="A394" s="215"/>
      <c r="B394" s="215"/>
      <c r="C394" s="215"/>
      <c r="D394" s="216"/>
      <c r="E394" s="217"/>
      <c r="F394" s="217"/>
      <c r="G394" s="218"/>
      <c r="H394" s="219"/>
      <c r="I394" s="218"/>
    </row>
    <row r="395" spans="1:9" s="2" customFormat="1">
      <c r="A395" s="215"/>
      <c r="B395" s="215"/>
      <c r="C395" s="215"/>
      <c r="D395" s="216"/>
      <c r="E395" s="217"/>
      <c r="F395" s="217"/>
      <c r="G395" s="218"/>
      <c r="H395" s="219"/>
      <c r="I395" s="218"/>
    </row>
    <row r="396" spans="1:9" s="2" customFormat="1">
      <c r="A396" s="215"/>
      <c r="B396" s="215"/>
      <c r="C396" s="215"/>
      <c r="D396" s="216"/>
      <c r="E396" s="217"/>
      <c r="F396" s="217"/>
      <c r="G396" s="218"/>
      <c r="H396" s="219"/>
      <c r="I396" s="218"/>
    </row>
    <row r="397" spans="1:9" s="2" customFormat="1">
      <c r="A397" s="215"/>
      <c r="B397" s="215"/>
      <c r="C397" s="215"/>
      <c r="D397" s="216"/>
      <c r="E397" s="217"/>
      <c r="F397" s="217"/>
      <c r="G397" s="218"/>
      <c r="H397" s="219"/>
      <c r="I397" s="218"/>
    </row>
    <row r="398" spans="1:9" s="2" customFormat="1">
      <c r="A398" s="215"/>
      <c r="B398" s="215"/>
      <c r="C398" s="215"/>
      <c r="D398" s="216"/>
      <c r="E398" s="217"/>
      <c r="F398" s="217"/>
      <c r="G398" s="218"/>
      <c r="H398" s="219"/>
      <c r="I398" s="218"/>
    </row>
    <row r="399" spans="1:9" s="2" customFormat="1">
      <c r="A399" s="215"/>
      <c r="B399" s="215"/>
      <c r="C399" s="215"/>
      <c r="D399" s="216"/>
      <c r="E399" s="217"/>
      <c r="F399" s="217"/>
      <c r="G399" s="218"/>
      <c r="H399" s="219"/>
      <c r="I399" s="218"/>
    </row>
    <row r="400" spans="1:9" s="2" customFormat="1">
      <c r="A400" s="215"/>
      <c r="B400" s="215"/>
      <c r="C400" s="215"/>
      <c r="D400" s="216"/>
      <c r="E400" s="217"/>
      <c r="F400" s="217"/>
      <c r="G400" s="218"/>
      <c r="H400" s="219"/>
      <c r="I400" s="218"/>
    </row>
    <row r="401" spans="1:9" s="2" customFormat="1">
      <c r="A401" s="215"/>
      <c r="B401" s="215"/>
      <c r="C401" s="215"/>
      <c r="D401" s="216"/>
      <c r="E401" s="217"/>
      <c r="F401" s="217"/>
      <c r="G401" s="218"/>
      <c r="H401" s="219"/>
      <c r="I401" s="218"/>
    </row>
    <row r="402" spans="1:9" s="2" customFormat="1">
      <c r="A402" s="215"/>
      <c r="B402" s="215"/>
      <c r="C402" s="215"/>
      <c r="D402" s="216"/>
      <c r="E402" s="217"/>
      <c r="F402" s="217"/>
      <c r="G402" s="218"/>
      <c r="H402" s="219"/>
      <c r="I402" s="218"/>
    </row>
    <row r="403" spans="1:9" s="2" customFormat="1">
      <c r="A403" s="215"/>
      <c r="B403" s="215"/>
      <c r="C403" s="215"/>
      <c r="D403" s="216"/>
      <c r="E403" s="217"/>
      <c r="F403" s="217"/>
      <c r="G403" s="218"/>
      <c r="H403" s="219"/>
      <c r="I403" s="218"/>
    </row>
    <row r="404" spans="1:9" s="2" customFormat="1">
      <c r="A404" s="215"/>
      <c r="B404" s="215"/>
      <c r="C404" s="215"/>
      <c r="D404" s="216"/>
      <c r="E404" s="217"/>
      <c r="F404" s="217"/>
      <c r="G404" s="218"/>
      <c r="H404" s="219"/>
      <c r="I404" s="218"/>
    </row>
    <row r="405" spans="1:9" s="2" customFormat="1">
      <c r="A405" s="215"/>
      <c r="B405" s="215"/>
      <c r="C405" s="215"/>
      <c r="D405" s="216"/>
      <c r="E405" s="217"/>
      <c r="F405" s="217"/>
      <c r="G405" s="218"/>
      <c r="H405" s="219"/>
      <c r="I405" s="218"/>
    </row>
    <row r="406" spans="1:9" s="2" customFormat="1">
      <c r="A406" s="215"/>
      <c r="B406" s="215"/>
      <c r="C406" s="215"/>
      <c r="D406" s="216"/>
      <c r="E406" s="217"/>
      <c r="F406" s="217"/>
      <c r="G406" s="218"/>
      <c r="H406" s="219"/>
      <c r="I406" s="218"/>
    </row>
    <row r="407" spans="1:9" s="2" customFormat="1">
      <c r="A407" s="215"/>
      <c r="B407" s="215"/>
      <c r="C407" s="215"/>
      <c r="D407" s="216"/>
      <c r="E407" s="217"/>
      <c r="F407" s="217"/>
      <c r="G407" s="218"/>
      <c r="H407" s="219"/>
      <c r="I407" s="218"/>
    </row>
    <row r="408" spans="1:9" s="2" customFormat="1">
      <c r="A408" s="215"/>
      <c r="B408" s="215"/>
      <c r="C408" s="215"/>
      <c r="D408" s="216"/>
      <c r="E408" s="217"/>
      <c r="F408" s="217"/>
      <c r="G408" s="218"/>
      <c r="H408" s="219"/>
      <c r="I408" s="218"/>
    </row>
    <row r="409" spans="1:9" s="2" customFormat="1">
      <c r="A409" s="215"/>
      <c r="B409" s="215"/>
      <c r="C409" s="215"/>
      <c r="D409" s="216"/>
      <c r="E409" s="217"/>
      <c r="F409" s="217"/>
      <c r="G409" s="218"/>
      <c r="H409" s="219"/>
      <c r="I409" s="218"/>
    </row>
    <row r="410" spans="1:9" s="2" customFormat="1">
      <c r="A410" s="215"/>
      <c r="B410" s="215"/>
      <c r="C410" s="215"/>
      <c r="D410" s="216"/>
      <c r="E410" s="217"/>
      <c r="F410" s="217"/>
      <c r="G410" s="218"/>
      <c r="H410" s="219"/>
      <c r="I410" s="218"/>
    </row>
    <row r="411" spans="1:9" s="2" customFormat="1">
      <c r="A411" s="215"/>
      <c r="B411" s="215"/>
      <c r="C411" s="215"/>
      <c r="D411" s="216"/>
      <c r="E411" s="217"/>
      <c r="F411" s="217"/>
      <c r="G411" s="218"/>
      <c r="H411" s="219"/>
      <c r="I411" s="218"/>
    </row>
    <row r="412" spans="1:9" s="2" customFormat="1">
      <c r="A412" s="215"/>
      <c r="B412" s="215"/>
      <c r="C412" s="215"/>
      <c r="D412" s="216"/>
      <c r="E412" s="217"/>
      <c r="F412" s="217"/>
      <c r="G412" s="218"/>
      <c r="H412" s="219"/>
      <c r="I412" s="218"/>
    </row>
    <row r="413" spans="1:9" s="2" customFormat="1">
      <c r="A413" s="215"/>
      <c r="B413" s="215"/>
      <c r="C413" s="215"/>
      <c r="D413" s="216"/>
      <c r="E413" s="217"/>
      <c r="F413" s="217"/>
      <c r="G413" s="218"/>
      <c r="H413" s="219"/>
      <c r="I413" s="218"/>
    </row>
    <row r="414" spans="1:9" s="2" customFormat="1">
      <c r="A414" s="215"/>
      <c r="B414" s="215"/>
      <c r="C414" s="215"/>
      <c r="D414" s="216"/>
      <c r="E414" s="217"/>
      <c r="F414" s="217"/>
      <c r="G414" s="218"/>
      <c r="H414" s="219"/>
      <c r="I414" s="218"/>
    </row>
    <row r="415" spans="1:9" s="2" customFormat="1">
      <c r="A415" s="215"/>
      <c r="B415" s="215"/>
      <c r="C415" s="215"/>
      <c r="D415" s="216"/>
      <c r="E415" s="217"/>
      <c r="F415" s="217"/>
      <c r="G415" s="218"/>
      <c r="H415" s="219"/>
      <c r="I415" s="218"/>
    </row>
    <row r="416" spans="1:9" s="2" customFormat="1">
      <c r="A416" s="215"/>
      <c r="B416" s="215"/>
      <c r="C416" s="215"/>
      <c r="D416" s="216"/>
      <c r="E416" s="217"/>
      <c r="F416" s="217"/>
      <c r="G416" s="218"/>
      <c r="H416" s="219"/>
      <c r="I416" s="218"/>
    </row>
    <row r="417" spans="1:9" s="2" customFormat="1">
      <c r="A417" s="215"/>
      <c r="B417" s="215"/>
      <c r="C417" s="215"/>
      <c r="D417" s="216"/>
      <c r="E417" s="217"/>
      <c r="F417" s="217"/>
      <c r="G417" s="218"/>
      <c r="H417" s="219"/>
      <c r="I417" s="218"/>
    </row>
    <row r="418" spans="1:9" s="2" customFormat="1">
      <c r="A418" s="215"/>
      <c r="B418" s="215"/>
      <c r="C418" s="215"/>
      <c r="D418" s="216"/>
      <c r="E418" s="217"/>
      <c r="F418" s="217"/>
      <c r="G418" s="218"/>
      <c r="H418" s="219"/>
      <c r="I418" s="218"/>
    </row>
    <row r="419" spans="1:9" s="2" customFormat="1">
      <c r="A419" s="215"/>
      <c r="B419" s="215"/>
      <c r="C419" s="215"/>
      <c r="D419" s="216"/>
      <c r="E419" s="217"/>
      <c r="F419" s="217"/>
      <c r="G419" s="218"/>
      <c r="H419" s="219"/>
      <c r="I419" s="218"/>
    </row>
    <row r="420" spans="1:9" s="2" customFormat="1">
      <c r="A420" s="215"/>
      <c r="B420" s="215"/>
      <c r="C420" s="215"/>
      <c r="D420" s="216"/>
      <c r="E420" s="217"/>
      <c r="F420" s="217"/>
      <c r="G420" s="218"/>
      <c r="H420" s="219"/>
      <c r="I420" s="218"/>
    </row>
    <row r="421" spans="1:9" s="2" customFormat="1">
      <c r="A421" s="215"/>
      <c r="B421" s="215"/>
      <c r="C421" s="215"/>
      <c r="D421" s="216"/>
      <c r="E421" s="217"/>
      <c r="F421" s="217"/>
      <c r="G421" s="218"/>
      <c r="H421" s="219"/>
      <c r="I421" s="218"/>
    </row>
    <row r="422" spans="1:9" s="2" customFormat="1">
      <c r="A422" s="215"/>
      <c r="B422" s="215"/>
      <c r="C422" s="215"/>
      <c r="D422" s="216"/>
      <c r="E422" s="217"/>
      <c r="F422" s="217"/>
      <c r="G422" s="218"/>
      <c r="H422" s="219"/>
      <c r="I422" s="218"/>
    </row>
    <row r="423" spans="1:9" s="2" customFormat="1">
      <c r="A423" s="215"/>
      <c r="B423" s="215"/>
      <c r="C423" s="215"/>
      <c r="D423" s="216"/>
      <c r="E423" s="217"/>
      <c r="F423" s="217"/>
      <c r="G423" s="218"/>
      <c r="H423" s="219"/>
      <c r="I423" s="218"/>
    </row>
    <row r="424" spans="1:9" s="2" customFormat="1">
      <c r="A424" s="215"/>
      <c r="B424" s="215"/>
      <c r="C424" s="215"/>
      <c r="D424" s="216"/>
      <c r="E424" s="217"/>
      <c r="F424" s="217"/>
      <c r="G424" s="218"/>
      <c r="H424" s="219"/>
      <c r="I424" s="218"/>
    </row>
    <row r="425" spans="1:9" s="2" customFormat="1">
      <c r="A425" s="215"/>
      <c r="B425" s="215"/>
      <c r="C425" s="215"/>
      <c r="D425" s="216"/>
      <c r="E425" s="217"/>
      <c r="F425" s="217"/>
      <c r="G425" s="218"/>
      <c r="H425" s="219"/>
      <c r="I425" s="218"/>
    </row>
    <row r="426" spans="1:9" s="2" customFormat="1">
      <c r="A426" s="215"/>
      <c r="B426" s="215"/>
      <c r="C426" s="215"/>
      <c r="D426" s="216"/>
      <c r="E426" s="217"/>
      <c r="F426" s="217"/>
      <c r="G426" s="218"/>
      <c r="H426" s="219"/>
      <c r="I426" s="218"/>
    </row>
    <row r="427" spans="1:9" s="2" customFormat="1">
      <c r="A427" s="215"/>
      <c r="B427" s="215"/>
      <c r="C427" s="215"/>
      <c r="D427" s="216"/>
      <c r="E427" s="217"/>
      <c r="F427" s="217"/>
      <c r="G427" s="218"/>
      <c r="H427" s="219"/>
      <c r="I427" s="218"/>
    </row>
    <row r="428" spans="1:9" s="2" customFormat="1">
      <c r="A428" s="215"/>
      <c r="B428" s="215"/>
      <c r="C428" s="215"/>
      <c r="D428" s="216"/>
      <c r="E428" s="217"/>
      <c r="F428" s="217"/>
      <c r="G428" s="218"/>
      <c r="H428" s="219"/>
      <c r="I428" s="218"/>
    </row>
    <row r="429" spans="1:9" s="2" customFormat="1">
      <c r="A429" s="215"/>
      <c r="B429" s="215"/>
      <c r="C429" s="215"/>
      <c r="D429" s="216"/>
      <c r="E429" s="217"/>
      <c r="F429" s="217"/>
      <c r="G429" s="218"/>
      <c r="H429" s="219"/>
      <c r="I429" s="218"/>
    </row>
    <row r="430" spans="1:9" s="2" customFormat="1">
      <c r="A430" s="215"/>
      <c r="B430" s="215"/>
      <c r="C430" s="215"/>
      <c r="D430" s="216"/>
      <c r="E430" s="217"/>
      <c r="F430" s="217"/>
      <c r="G430" s="218"/>
      <c r="H430" s="219"/>
      <c r="I430" s="218"/>
    </row>
    <row r="431" spans="1:9" s="2" customFormat="1">
      <c r="A431" s="215"/>
      <c r="B431" s="215"/>
      <c r="C431" s="215"/>
      <c r="D431" s="216"/>
      <c r="E431" s="217"/>
      <c r="F431" s="217"/>
      <c r="G431" s="218"/>
      <c r="H431" s="219"/>
      <c r="I431" s="218"/>
    </row>
    <row r="432" spans="1:9" s="2" customFormat="1">
      <c r="A432" s="215"/>
      <c r="B432" s="215"/>
      <c r="C432" s="215"/>
      <c r="D432" s="216"/>
      <c r="E432" s="217"/>
      <c r="F432" s="217"/>
      <c r="G432" s="218"/>
      <c r="H432" s="219"/>
      <c r="I432" s="218"/>
    </row>
    <row r="433" spans="1:9" s="2" customFormat="1">
      <c r="A433" s="215"/>
      <c r="B433" s="215"/>
      <c r="C433" s="215"/>
      <c r="D433" s="216"/>
      <c r="E433" s="217"/>
      <c r="F433" s="217"/>
      <c r="G433" s="218"/>
      <c r="H433" s="219"/>
      <c r="I433" s="218"/>
    </row>
    <row r="434" spans="1:9" s="2" customFormat="1">
      <c r="A434" s="215"/>
      <c r="B434" s="215"/>
      <c r="C434" s="215"/>
      <c r="D434" s="216"/>
      <c r="E434" s="217"/>
      <c r="F434" s="217"/>
      <c r="G434" s="218"/>
      <c r="H434" s="219"/>
      <c r="I434" s="218"/>
    </row>
    <row r="435" spans="1:9" s="2" customFormat="1">
      <c r="A435" s="215"/>
      <c r="B435" s="215"/>
      <c r="C435" s="215"/>
      <c r="D435" s="216"/>
      <c r="E435" s="217"/>
      <c r="F435" s="217"/>
      <c r="G435" s="218"/>
      <c r="H435" s="219"/>
      <c r="I435" s="218"/>
    </row>
    <row r="436" spans="1:9" s="2" customFormat="1">
      <c r="A436" s="215"/>
      <c r="B436" s="215"/>
      <c r="C436" s="215"/>
      <c r="D436" s="216"/>
      <c r="E436" s="217"/>
      <c r="F436" s="217"/>
      <c r="G436" s="218"/>
      <c r="H436" s="219"/>
      <c r="I436" s="218"/>
    </row>
    <row r="437" spans="1:9" s="2" customFormat="1">
      <c r="A437" s="215"/>
      <c r="B437" s="215"/>
      <c r="C437" s="215"/>
      <c r="D437" s="216"/>
      <c r="E437" s="217"/>
      <c r="F437" s="217"/>
      <c r="G437" s="218"/>
      <c r="H437" s="219"/>
      <c r="I437" s="218"/>
    </row>
    <row r="438" spans="1:9" s="2" customFormat="1">
      <c r="A438" s="215"/>
      <c r="B438" s="215"/>
      <c r="C438" s="215"/>
      <c r="D438" s="216"/>
      <c r="E438" s="217"/>
      <c r="F438" s="217"/>
      <c r="G438" s="218"/>
      <c r="H438" s="219"/>
      <c r="I438" s="218"/>
    </row>
    <row r="439" spans="1:9" s="2" customFormat="1">
      <c r="A439" s="215"/>
      <c r="B439" s="215"/>
      <c r="C439" s="215"/>
      <c r="D439" s="216"/>
      <c r="E439" s="217"/>
      <c r="F439" s="217"/>
      <c r="G439" s="218"/>
      <c r="H439" s="219"/>
      <c r="I439" s="218"/>
    </row>
    <row r="440" spans="1:9" s="2" customFormat="1">
      <c r="A440" s="215"/>
      <c r="B440" s="215"/>
      <c r="C440" s="215"/>
      <c r="D440" s="216"/>
      <c r="E440" s="217"/>
      <c r="F440" s="217"/>
      <c r="G440" s="218"/>
      <c r="H440" s="219"/>
      <c r="I440" s="218"/>
    </row>
    <row r="441" spans="1:9" s="2" customFormat="1">
      <c r="A441" s="215"/>
      <c r="B441" s="215"/>
      <c r="C441" s="215"/>
      <c r="D441" s="216"/>
      <c r="E441" s="217"/>
      <c r="F441" s="217"/>
      <c r="G441" s="218"/>
      <c r="H441" s="219"/>
      <c r="I441" s="218"/>
    </row>
    <row r="442" spans="1:9" s="2" customFormat="1">
      <c r="A442" s="215"/>
      <c r="B442" s="215"/>
      <c r="C442" s="215"/>
      <c r="D442" s="216"/>
      <c r="E442" s="217"/>
      <c r="F442" s="217"/>
      <c r="G442" s="218"/>
      <c r="H442" s="219"/>
      <c r="I442" s="218"/>
    </row>
    <row r="443" spans="1:9" s="2" customFormat="1">
      <c r="A443" s="215"/>
      <c r="B443" s="215"/>
      <c r="C443" s="215"/>
      <c r="D443" s="216"/>
      <c r="E443" s="217"/>
      <c r="F443" s="217"/>
      <c r="G443" s="218"/>
      <c r="H443" s="219"/>
      <c r="I443" s="218"/>
    </row>
    <row r="444" spans="1:9" s="2" customFormat="1">
      <c r="A444" s="215"/>
      <c r="B444" s="215"/>
      <c r="C444" s="215"/>
      <c r="D444" s="216"/>
      <c r="E444" s="217"/>
      <c r="F444" s="217"/>
      <c r="G444" s="218"/>
      <c r="H444" s="219"/>
      <c r="I444" s="218"/>
    </row>
    <row r="445" spans="1:9" s="2" customFormat="1">
      <c r="A445" s="215"/>
      <c r="B445" s="215"/>
      <c r="C445" s="215"/>
      <c r="D445" s="216"/>
      <c r="E445" s="217"/>
      <c r="F445" s="217"/>
      <c r="G445" s="218"/>
      <c r="H445" s="219"/>
      <c r="I445" s="218"/>
    </row>
    <row r="446" spans="1:9" s="2" customFormat="1">
      <c r="A446" s="215"/>
      <c r="B446" s="215"/>
      <c r="C446" s="215"/>
      <c r="D446" s="216"/>
      <c r="E446" s="217"/>
      <c r="F446" s="217"/>
      <c r="G446" s="218"/>
      <c r="H446" s="219"/>
      <c r="I446" s="218"/>
    </row>
    <row r="447" spans="1:9" s="2" customFormat="1">
      <c r="A447" s="215"/>
      <c r="B447" s="215"/>
      <c r="C447" s="215"/>
      <c r="D447" s="216"/>
      <c r="E447" s="217"/>
      <c r="F447" s="217"/>
      <c r="G447" s="218"/>
      <c r="H447" s="219"/>
      <c r="I447" s="218"/>
    </row>
    <row r="448" spans="1:9" s="2" customFormat="1">
      <c r="A448" s="215"/>
      <c r="B448" s="215"/>
      <c r="C448" s="215"/>
      <c r="D448" s="216"/>
      <c r="E448" s="217"/>
      <c r="F448" s="217"/>
      <c r="G448" s="218"/>
      <c r="H448" s="219"/>
      <c r="I448" s="218"/>
    </row>
    <row r="449" spans="1:9" s="2" customFormat="1">
      <c r="A449" s="215"/>
      <c r="B449" s="215"/>
      <c r="C449" s="215"/>
      <c r="D449" s="216"/>
      <c r="E449" s="217"/>
      <c r="F449" s="217"/>
      <c r="G449" s="218"/>
      <c r="H449" s="219"/>
      <c r="I449" s="218"/>
    </row>
    <row r="450" spans="1:9" s="2" customFormat="1">
      <c r="A450" s="215"/>
      <c r="B450" s="215"/>
      <c r="C450" s="215"/>
      <c r="D450" s="216"/>
      <c r="E450" s="217"/>
      <c r="F450" s="217"/>
      <c r="G450" s="218"/>
      <c r="H450" s="219"/>
      <c r="I450" s="218"/>
    </row>
    <row r="451" spans="1:9" s="2" customFormat="1">
      <c r="A451" s="215"/>
      <c r="B451" s="215"/>
      <c r="C451" s="215"/>
      <c r="D451" s="216"/>
      <c r="E451" s="217"/>
      <c r="F451" s="217"/>
      <c r="G451" s="218"/>
      <c r="H451" s="219"/>
      <c r="I451" s="218"/>
    </row>
    <row r="452" spans="1:9" s="2" customFormat="1">
      <c r="A452" s="215"/>
      <c r="B452" s="215"/>
      <c r="C452" s="215"/>
      <c r="D452" s="216"/>
      <c r="E452" s="217"/>
      <c r="F452" s="217"/>
      <c r="G452" s="218"/>
      <c r="H452" s="219"/>
      <c r="I452" s="218"/>
    </row>
    <row r="453" spans="1:9" s="2" customFormat="1">
      <c r="A453" s="215"/>
      <c r="B453" s="215"/>
      <c r="C453" s="215"/>
      <c r="D453" s="216"/>
      <c r="E453" s="217"/>
      <c r="F453" s="217"/>
      <c r="G453" s="218"/>
      <c r="H453" s="219"/>
      <c r="I453" s="218"/>
    </row>
    <row r="454" spans="1:9" s="2" customFormat="1">
      <c r="A454" s="215"/>
      <c r="B454" s="215"/>
      <c r="C454" s="215"/>
      <c r="D454" s="216"/>
      <c r="E454" s="217"/>
      <c r="F454" s="217"/>
      <c r="G454" s="218"/>
      <c r="H454" s="219"/>
      <c r="I454" s="218"/>
    </row>
    <row r="455" spans="1:9" s="2" customFormat="1">
      <c r="A455" s="215"/>
      <c r="B455" s="215"/>
      <c r="C455" s="215"/>
      <c r="D455" s="216"/>
      <c r="E455" s="217"/>
      <c r="F455" s="217"/>
      <c r="G455" s="218"/>
      <c r="H455" s="219"/>
      <c r="I455" s="218"/>
    </row>
    <row r="456" spans="1:9" s="2" customFormat="1">
      <c r="A456" s="215"/>
      <c r="B456" s="215"/>
      <c r="C456" s="215"/>
      <c r="D456" s="216"/>
      <c r="E456" s="217"/>
      <c r="F456" s="217"/>
      <c r="G456" s="218"/>
      <c r="H456" s="219"/>
      <c r="I456" s="218"/>
    </row>
    <row r="457" spans="1:9" s="2" customFormat="1">
      <c r="A457" s="215"/>
      <c r="B457" s="215"/>
      <c r="C457" s="215"/>
      <c r="D457" s="216"/>
      <c r="E457" s="217"/>
      <c r="F457" s="217"/>
      <c r="G457" s="218"/>
      <c r="H457" s="219"/>
      <c r="I457" s="218"/>
    </row>
    <row r="458" spans="1:9" s="2" customFormat="1">
      <c r="A458" s="215"/>
      <c r="B458" s="215"/>
      <c r="C458" s="215"/>
      <c r="D458" s="216"/>
      <c r="E458" s="217"/>
      <c r="F458" s="217"/>
      <c r="G458" s="218"/>
      <c r="H458" s="219"/>
      <c r="I458" s="218"/>
    </row>
    <row r="459" spans="1:9" s="2" customFormat="1">
      <c r="A459" s="215"/>
      <c r="B459" s="215"/>
      <c r="C459" s="215"/>
      <c r="D459" s="216"/>
      <c r="E459" s="217"/>
      <c r="F459" s="217"/>
      <c r="G459" s="218"/>
      <c r="H459" s="219"/>
      <c r="I459" s="218"/>
    </row>
    <row r="460" spans="1:9" s="2" customFormat="1">
      <c r="A460" s="215"/>
      <c r="B460" s="215"/>
      <c r="C460" s="215"/>
      <c r="D460" s="216"/>
      <c r="E460" s="217"/>
      <c r="F460" s="217"/>
      <c r="G460" s="218"/>
      <c r="H460" s="219"/>
      <c r="I460" s="218"/>
    </row>
    <row r="461" spans="1:9" s="2" customFormat="1">
      <c r="A461" s="215"/>
      <c r="B461" s="215"/>
      <c r="C461" s="215"/>
      <c r="D461" s="216"/>
      <c r="E461" s="217"/>
      <c r="F461" s="217"/>
      <c r="G461" s="218"/>
      <c r="H461" s="219"/>
      <c r="I461" s="218"/>
    </row>
    <row r="462" spans="1:9" s="2" customFormat="1">
      <c r="A462" s="215"/>
      <c r="B462" s="215"/>
      <c r="C462" s="215"/>
      <c r="D462" s="216"/>
      <c r="E462" s="217"/>
      <c r="F462" s="217"/>
      <c r="G462" s="218"/>
      <c r="H462" s="219"/>
      <c r="I462" s="218"/>
    </row>
    <row r="463" spans="1:9" s="2" customFormat="1">
      <c r="A463" s="215"/>
      <c r="B463" s="215"/>
      <c r="C463" s="215"/>
      <c r="D463" s="216"/>
      <c r="E463" s="217"/>
      <c r="F463" s="217"/>
      <c r="G463" s="218"/>
      <c r="H463" s="219"/>
      <c r="I463" s="218"/>
    </row>
    <row r="464" spans="1:9" s="2" customFormat="1">
      <c r="A464" s="215"/>
      <c r="B464" s="215"/>
      <c r="C464" s="215"/>
      <c r="D464" s="216"/>
      <c r="E464" s="217"/>
      <c r="F464" s="217"/>
      <c r="G464" s="218"/>
      <c r="H464" s="219"/>
      <c r="I464" s="218"/>
    </row>
    <row r="465" spans="1:9" s="2" customFormat="1">
      <c r="A465" s="215"/>
      <c r="B465" s="215"/>
      <c r="C465" s="215"/>
      <c r="D465" s="216"/>
      <c r="E465" s="217"/>
      <c r="F465" s="217"/>
      <c r="G465" s="218"/>
      <c r="H465" s="219"/>
      <c r="I465" s="218"/>
    </row>
    <row r="466" spans="1:9" s="2" customFormat="1">
      <c r="A466" s="215"/>
      <c r="B466" s="215"/>
      <c r="C466" s="215"/>
      <c r="D466" s="216"/>
      <c r="E466" s="217"/>
      <c r="F466" s="217"/>
      <c r="G466" s="218"/>
      <c r="H466" s="219"/>
      <c r="I466" s="218"/>
    </row>
    <row r="467" spans="1:9" s="2" customFormat="1">
      <c r="A467" s="215"/>
      <c r="B467" s="215"/>
      <c r="C467" s="215"/>
      <c r="D467" s="216"/>
      <c r="E467" s="217"/>
      <c r="F467" s="217"/>
      <c r="G467" s="218"/>
      <c r="H467" s="219"/>
      <c r="I467" s="218"/>
    </row>
    <row r="468" spans="1:9" s="2" customFormat="1">
      <c r="A468" s="215"/>
      <c r="B468" s="215"/>
      <c r="C468" s="215"/>
      <c r="D468" s="216"/>
      <c r="E468" s="217"/>
      <c r="F468" s="217"/>
      <c r="G468" s="218"/>
      <c r="H468" s="219"/>
      <c r="I468" s="218"/>
    </row>
    <row r="469" spans="1:9" s="2" customFormat="1">
      <c r="A469" s="215"/>
      <c r="B469" s="215"/>
      <c r="C469" s="215"/>
      <c r="D469" s="216"/>
      <c r="E469" s="217"/>
      <c r="F469" s="217"/>
      <c r="G469" s="218"/>
      <c r="H469" s="219"/>
      <c r="I469" s="218"/>
    </row>
    <row r="470" spans="1:9" s="2" customFormat="1">
      <c r="A470" s="215"/>
      <c r="B470" s="215"/>
      <c r="C470" s="215"/>
      <c r="D470" s="216"/>
      <c r="E470" s="217"/>
      <c r="F470" s="217"/>
      <c r="G470" s="218"/>
      <c r="H470" s="219"/>
      <c r="I470" s="218"/>
    </row>
    <row r="471" spans="1:9" s="2" customFormat="1">
      <c r="A471" s="215"/>
      <c r="B471" s="215"/>
      <c r="C471" s="215"/>
      <c r="D471" s="216"/>
      <c r="E471" s="217"/>
      <c r="F471" s="217"/>
      <c r="G471" s="218"/>
      <c r="H471" s="219"/>
      <c r="I471" s="218"/>
    </row>
    <row r="472" spans="1:9" s="2" customFormat="1">
      <c r="A472" s="215"/>
      <c r="B472" s="215"/>
      <c r="C472" s="215"/>
      <c r="D472" s="216"/>
      <c r="E472" s="217"/>
      <c r="F472" s="217"/>
      <c r="G472" s="218"/>
      <c r="H472" s="219"/>
      <c r="I472" s="218"/>
    </row>
    <row r="473" spans="1:9" s="2" customFormat="1">
      <c r="A473" s="215"/>
      <c r="B473" s="215"/>
      <c r="C473" s="215"/>
      <c r="D473" s="216"/>
      <c r="E473" s="217"/>
      <c r="F473" s="217"/>
      <c r="G473" s="218"/>
      <c r="H473" s="219"/>
      <c r="I473" s="218"/>
    </row>
    <row r="474" spans="1:9" s="2" customFormat="1">
      <c r="A474" s="215"/>
      <c r="B474" s="215"/>
      <c r="C474" s="215"/>
      <c r="D474" s="216"/>
      <c r="E474" s="217"/>
      <c r="F474" s="217"/>
      <c r="G474" s="218"/>
      <c r="H474" s="219"/>
      <c r="I474" s="218"/>
    </row>
    <row r="475" spans="1:9" s="2" customFormat="1">
      <c r="A475" s="215"/>
      <c r="B475" s="215"/>
      <c r="C475" s="215"/>
      <c r="D475" s="216"/>
      <c r="E475" s="217"/>
      <c r="F475" s="217"/>
      <c r="G475" s="218"/>
      <c r="H475" s="219"/>
      <c r="I475" s="218"/>
    </row>
    <row r="476" spans="1:9" s="2" customFormat="1">
      <c r="A476" s="215"/>
      <c r="B476" s="215"/>
      <c r="C476" s="215"/>
      <c r="D476" s="216"/>
      <c r="E476" s="217"/>
      <c r="F476" s="217"/>
      <c r="G476" s="218"/>
      <c r="H476" s="219"/>
      <c r="I476" s="218"/>
    </row>
    <row r="477" spans="1:9" s="2" customFormat="1">
      <c r="A477" s="215"/>
      <c r="B477" s="215"/>
      <c r="C477" s="215"/>
      <c r="D477" s="216"/>
      <c r="E477" s="217"/>
      <c r="F477" s="217"/>
      <c r="G477" s="218"/>
      <c r="H477" s="219"/>
      <c r="I477" s="218"/>
    </row>
    <row r="478" spans="1:9" s="2" customFormat="1">
      <c r="A478" s="215"/>
      <c r="B478" s="215"/>
      <c r="C478" s="215"/>
      <c r="D478" s="216"/>
      <c r="E478" s="217"/>
      <c r="F478" s="217"/>
      <c r="G478" s="218"/>
      <c r="H478" s="219"/>
      <c r="I478" s="218"/>
    </row>
    <row r="479" spans="1:9" s="2" customFormat="1">
      <c r="A479" s="215"/>
      <c r="B479" s="215"/>
      <c r="C479" s="215"/>
      <c r="D479" s="216"/>
      <c r="E479" s="217"/>
      <c r="F479" s="217"/>
      <c r="G479" s="218"/>
      <c r="H479" s="219"/>
      <c r="I479" s="218"/>
    </row>
    <row r="480" spans="1:9" s="2" customFormat="1">
      <c r="A480" s="215"/>
      <c r="B480" s="215"/>
      <c r="C480" s="215"/>
      <c r="D480" s="216"/>
      <c r="E480" s="217"/>
      <c r="F480" s="217"/>
      <c r="G480" s="218"/>
      <c r="H480" s="219"/>
      <c r="I480" s="218"/>
    </row>
    <row r="481" spans="1:9" s="2" customFormat="1">
      <c r="A481" s="215"/>
      <c r="B481" s="215"/>
      <c r="C481" s="215"/>
      <c r="D481" s="216"/>
      <c r="E481" s="217"/>
      <c r="F481" s="217"/>
      <c r="G481" s="218"/>
      <c r="H481" s="219"/>
      <c r="I481" s="218"/>
    </row>
    <row r="482" spans="1:9" s="2" customFormat="1">
      <c r="A482" s="215"/>
      <c r="B482" s="215"/>
      <c r="C482" s="215"/>
      <c r="D482" s="216"/>
      <c r="E482" s="217"/>
      <c r="F482" s="217"/>
      <c r="G482" s="218"/>
      <c r="H482" s="219"/>
      <c r="I482" s="218"/>
    </row>
    <row r="483" spans="1:9" s="2" customFormat="1">
      <c r="A483" s="215"/>
      <c r="B483" s="215"/>
      <c r="C483" s="215"/>
      <c r="D483" s="216"/>
      <c r="E483" s="217"/>
      <c r="F483" s="217"/>
      <c r="G483" s="218"/>
      <c r="H483" s="219"/>
      <c r="I483" s="218"/>
    </row>
    <row r="484" spans="1:9" s="2" customFormat="1">
      <c r="A484" s="215"/>
      <c r="B484" s="215"/>
      <c r="C484" s="215"/>
      <c r="D484" s="216"/>
      <c r="E484" s="217"/>
      <c r="F484" s="217"/>
      <c r="G484" s="218"/>
      <c r="H484" s="219"/>
      <c r="I484" s="218"/>
    </row>
    <row r="485" spans="1:9" s="2" customFormat="1">
      <c r="A485" s="215"/>
      <c r="B485" s="215"/>
      <c r="C485" s="215"/>
      <c r="D485" s="216"/>
      <c r="E485" s="217"/>
      <c r="F485" s="217"/>
      <c r="G485" s="218"/>
      <c r="H485" s="219"/>
      <c r="I485" s="218"/>
    </row>
    <row r="486" spans="1:9" s="2" customFormat="1">
      <c r="A486" s="215"/>
      <c r="B486" s="215"/>
      <c r="C486" s="215"/>
      <c r="D486" s="216"/>
      <c r="E486" s="217"/>
      <c r="F486" s="217"/>
      <c r="G486" s="218"/>
      <c r="H486" s="219"/>
      <c r="I486" s="218"/>
    </row>
    <row r="487" spans="1:9" s="2" customFormat="1">
      <c r="A487" s="215"/>
      <c r="B487" s="215"/>
      <c r="C487" s="215"/>
      <c r="D487" s="216"/>
      <c r="E487" s="217"/>
      <c r="F487" s="217"/>
      <c r="G487" s="218"/>
      <c r="H487" s="219"/>
      <c r="I487" s="218"/>
    </row>
    <row r="488" spans="1:9" s="2" customFormat="1">
      <c r="A488" s="215"/>
      <c r="B488" s="215"/>
      <c r="C488" s="215"/>
      <c r="D488" s="216"/>
      <c r="E488" s="217"/>
      <c r="F488" s="217"/>
      <c r="G488" s="218"/>
      <c r="H488" s="219"/>
      <c r="I488" s="218"/>
    </row>
    <row r="489" spans="1:9" s="2" customFormat="1">
      <c r="A489" s="215"/>
      <c r="B489" s="215"/>
      <c r="C489" s="215"/>
      <c r="D489" s="216"/>
      <c r="E489" s="217"/>
      <c r="F489" s="217"/>
      <c r="G489" s="218"/>
      <c r="H489" s="219"/>
      <c r="I489" s="218"/>
    </row>
    <row r="490" spans="1:9" s="2" customFormat="1">
      <c r="A490" s="215"/>
      <c r="B490" s="215"/>
      <c r="C490" s="215"/>
      <c r="D490" s="216"/>
      <c r="E490" s="217"/>
      <c r="F490" s="217"/>
      <c r="G490" s="218"/>
      <c r="H490" s="219"/>
      <c r="I490" s="218"/>
    </row>
    <row r="491" spans="1:9" s="2" customFormat="1">
      <c r="A491" s="215"/>
      <c r="B491" s="215"/>
      <c r="C491" s="215"/>
      <c r="D491" s="216"/>
      <c r="E491" s="217"/>
      <c r="F491" s="217"/>
      <c r="G491" s="218"/>
      <c r="H491" s="219"/>
      <c r="I491" s="218"/>
    </row>
    <row r="492" spans="1:9" s="2" customFormat="1">
      <c r="A492" s="215"/>
      <c r="B492" s="215"/>
      <c r="C492" s="215"/>
      <c r="D492" s="216"/>
      <c r="E492" s="217"/>
      <c r="F492" s="217"/>
      <c r="G492" s="218"/>
      <c r="H492" s="219"/>
      <c r="I492" s="218"/>
    </row>
    <row r="493" spans="1:9" s="2" customFormat="1">
      <c r="A493" s="215"/>
      <c r="B493" s="215"/>
      <c r="C493" s="215"/>
      <c r="D493" s="216"/>
      <c r="E493" s="217"/>
      <c r="F493" s="217"/>
      <c r="G493" s="218"/>
      <c r="H493" s="219"/>
      <c r="I493" s="218"/>
    </row>
    <row r="494" spans="1:9" s="2" customFormat="1">
      <c r="A494" s="220"/>
      <c r="B494" s="220"/>
      <c r="C494" s="220"/>
      <c r="D494" s="221"/>
      <c r="E494" s="222"/>
      <c r="F494" s="222"/>
      <c r="G494" s="223"/>
      <c r="H494" s="224"/>
      <c r="I494" s="223"/>
    </row>
    <row r="495" spans="1:9" s="2" customFormat="1">
      <c r="A495" s="220"/>
      <c r="B495" s="220"/>
      <c r="C495" s="220"/>
      <c r="D495" s="221"/>
      <c r="E495" s="222"/>
      <c r="F495" s="222"/>
      <c r="G495" s="223"/>
      <c r="H495" s="224"/>
      <c r="I495" s="223"/>
    </row>
    <row r="496" spans="1:9" s="2" customFormat="1">
      <c r="A496" s="220"/>
      <c r="B496" s="220"/>
      <c r="C496" s="220"/>
      <c r="D496" s="221"/>
      <c r="E496" s="222"/>
      <c r="F496" s="222"/>
      <c r="G496" s="223"/>
      <c r="H496" s="224"/>
      <c r="I496" s="223"/>
    </row>
    <row r="497" spans="1:9" s="2" customFormat="1">
      <c r="A497" s="220"/>
      <c r="B497" s="220"/>
      <c r="C497" s="220"/>
      <c r="D497" s="221"/>
      <c r="E497" s="222"/>
      <c r="F497" s="222"/>
      <c r="G497" s="223"/>
      <c r="H497" s="224"/>
      <c r="I497" s="223"/>
    </row>
    <row r="498" spans="1:9" s="2" customFormat="1">
      <c r="A498" s="220"/>
      <c r="B498" s="220"/>
      <c r="C498" s="220"/>
      <c r="D498" s="221"/>
      <c r="E498" s="222"/>
      <c r="F498" s="222"/>
      <c r="G498" s="223"/>
      <c r="H498" s="224"/>
      <c r="I498" s="223"/>
    </row>
    <row r="499" spans="1:9" s="2" customFormat="1">
      <c r="A499" s="220"/>
      <c r="B499" s="220"/>
      <c r="C499" s="220"/>
      <c r="D499" s="221"/>
      <c r="E499" s="222"/>
      <c r="F499" s="222"/>
      <c r="G499" s="223"/>
      <c r="H499" s="224"/>
      <c r="I499" s="223"/>
    </row>
    <row r="500" spans="1:9" s="2" customFormat="1">
      <c r="A500" s="220"/>
      <c r="B500" s="220"/>
      <c r="C500" s="220"/>
      <c r="D500" s="221"/>
      <c r="E500" s="222"/>
      <c r="F500" s="222"/>
      <c r="G500" s="223"/>
      <c r="H500" s="224"/>
      <c r="I500" s="223"/>
    </row>
    <row r="501" spans="1:9" s="2" customFormat="1">
      <c r="A501" s="220"/>
      <c r="B501" s="220"/>
      <c r="C501" s="220"/>
      <c r="D501" s="221"/>
      <c r="E501" s="222"/>
      <c r="F501" s="222"/>
      <c r="G501" s="223"/>
      <c r="H501" s="224"/>
      <c r="I501" s="223"/>
    </row>
    <row r="502" spans="1:9" s="2" customFormat="1">
      <c r="A502" s="220"/>
      <c r="B502" s="220"/>
      <c r="C502" s="220"/>
      <c r="D502" s="221"/>
      <c r="E502" s="222"/>
      <c r="F502" s="222"/>
      <c r="G502" s="223"/>
      <c r="H502" s="224"/>
      <c r="I502" s="223"/>
    </row>
    <row r="503" spans="1:9" s="2" customFormat="1">
      <c r="A503" s="220"/>
      <c r="B503" s="220"/>
      <c r="C503" s="220"/>
      <c r="D503" s="221"/>
      <c r="E503" s="222"/>
      <c r="F503" s="222"/>
      <c r="G503" s="223"/>
      <c r="H503" s="224"/>
      <c r="I503" s="223"/>
    </row>
    <row r="504" spans="1:9" s="2" customFormat="1">
      <c r="A504" s="220"/>
      <c r="B504" s="220"/>
      <c r="C504" s="220"/>
      <c r="D504" s="221"/>
      <c r="E504" s="222"/>
      <c r="F504" s="222"/>
      <c r="G504" s="223"/>
      <c r="H504" s="224"/>
      <c r="I504" s="223"/>
    </row>
    <row r="505" spans="1:9" s="2" customFormat="1">
      <c r="A505" s="220"/>
      <c r="B505" s="220"/>
      <c r="C505" s="220"/>
      <c r="D505" s="221"/>
      <c r="E505" s="222"/>
      <c r="F505" s="222"/>
      <c r="G505" s="223"/>
      <c r="H505" s="224"/>
      <c r="I505" s="223"/>
    </row>
    <row r="506" spans="1:9" s="2" customFormat="1">
      <c r="A506" s="220"/>
      <c r="B506" s="220"/>
      <c r="C506" s="220"/>
      <c r="D506" s="221"/>
      <c r="E506" s="222"/>
      <c r="F506" s="222"/>
      <c r="G506" s="223"/>
      <c r="H506" s="224"/>
      <c r="I506" s="223"/>
    </row>
    <row r="507" spans="1:9" s="2" customFormat="1">
      <c r="A507" s="220"/>
      <c r="B507" s="220"/>
      <c r="C507" s="220"/>
      <c r="D507" s="221"/>
      <c r="E507" s="222"/>
      <c r="F507" s="222"/>
      <c r="G507" s="223"/>
      <c r="H507" s="224"/>
      <c r="I507" s="223"/>
    </row>
    <row r="508" spans="1:9" s="2" customFormat="1">
      <c r="A508" s="220"/>
      <c r="B508" s="220"/>
      <c r="C508" s="220"/>
      <c r="D508" s="221"/>
      <c r="E508" s="222"/>
      <c r="F508" s="222"/>
      <c r="G508" s="223"/>
      <c r="H508" s="224"/>
      <c r="I508" s="223"/>
    </row>
    <row r="509" spans="1:9" s="2" customFormat="1">
      <c r="A509" s="220"/>
      <c r="B509" s="220"/>
      <c r="C509" s="220"/>
      <c r="D509" s="221"/>
      <c r="E509" s="222"/>
      <c r="F509" s="222"/>
      <c r="G509" s="223"/>
      <c r="H509" s="224"/>
      <c r="I509" s="223"/>
    </row>
    <row r="510" spans="1:9" s="2" customFormat="1">
      <c r="A510" s="220"/>
      <c r="B510" s="220"/>
      <c r="C510" s="220"/>
      <c r="D510" s="221"/>
      <c r="E510" s="222"/>
      <c r="F510" s="222"/>
      <c r="G510" s="223"/>
      <c r="H510" s="224"/>
      <c r="I510" s="223"/>
    </row>
    <row r="511" spans="1:9" s="2" customFormat="1">
      <c r="A511" s="220"/>
      <c r="B511" s="220"/>
      <c r="C511" s="220"/>
      <c r="D511" s="221"/>
      <c r="E511" s="222"/>
      <c r="F511" s="222"/>
      <c r="G511" s="223"/>
      <c r="H511" s="224"/>
      <c r="I511" s="223"/>
    </row>
    <row r="512" spans="1:9" s="2" customFormat="1">
      <c r="A512" s="220"/>
      <c r="B512" s="220"/>
      <c r="C512" s="220"/>
      <c r="D512" s="221"/>
      <c r="E512" s="222"/>
      <c r="F512" s="222"/>
      <c r="G512" s="223"/>
      <c r="H512" s="224"/>
      <c r="I512" s="223"/>
    </row>
    <row r="513" spans="1:9" s="2" customFormat="1">
      <c r="A513" s="220"/>
      <c r="B513" s="220"/>
      <c r="C513" s="220"/>
      <c r="D513" s="221"/>
      <c r="E513" s="222"/>
      <c r="F513" s="222"/>
      <c r="G513" s="223"/>
      <c r="H513" s="224"/>
      <c r="I513" s="223"/>
    </row>
    <row r="514" spans="1:9" s="2" customFormat="1">
      <c r="A514" s="220"/>
      <c r="B514" s="220"/>
      <c r="C514" s="220"/>
      <c r="D514" s="221"/>
      <c r="E514" s="222"/>
      <c r="F514" s="222"/>
      <c r="G514" s="223"/>
      <c r="H514" s="224"/>
      <c r="I514" s="223"/>
    </row>
    <row r="515" spans="1:9" s="2" customFormat="1">
      <c r="A515" s="220"/>
      <c r="B515" s="220"/>
      <c r="C515" s="220"/>
      <c r="D515" s="221"/>
      <c r="E515" s="222"/>
      <c r="F515" s="222"/>
      <c r="G515" s="223"/>
      <c r="H515" s="224"/>
      <c r="I515" s="223"/>
    </row>
    <row r="516" spans="1:9" s="2" customFormat="1">
      <c r="A516" s="220"/>
      <c r="B516" s="220"/>
      <c r="C516" s="220"/>
      <c r="D516" s="221"/>
      <c r="E516" s="222"/>
      <c r="F516" s="222"/>
      <c r="G516" s="223"/>
      <c r="H516" s="224"/>
      <c r="I516" s="223"/>
    </row>
    <row r="517" spans="1:9" s="2" customFormat="1">
      <c r="A517" s="220"/>
      <c r="B517" s="220"/>
      <c r="C517" s="220"/>
      <c r="D517" s="221"/>
      <c r="E517" s="222"/>
      <c r="F517" s="222"/>
      <c r="G517" s="223"/>
      <c r="H517" s="224"/>
      <c r="I517" s="223"/>
    </row>
    <row r="518" spans="1:9" s="2" customFormat="1">
      <c r="A518" s="220"/>
      <c r="B518" s="220"/>
      <c r="C518" s="220"/>
      <c r="D518" s="221"/>
      <c r="E518" s="222"/>
      <c r="F518" s="222"/>
      <c r="G518" s="223"/>
      <c r="H518" s="224"/>
      <c r="I518" s="223"/>
    </row>
    <row r="519" spans="1:9" s="2" customFormat="1">
      <c r="A519" s="220"/>
      <c r="B519" s="220"/>
      <c r="C519" s="220"/>
      <c r="D519" s="221"/>
      <c r="E519" s="222"/>
      <c r="F519" s="222"/>
      <c r="G519" s="223"/>
      <c r="H519" s="224"/>
      <c r="I519" s="223"/>
    </row>
    <row r="520" spans="1:9" s="2" customFormat="1">
      <c r="A520" s="220"/>
      <c r="B520" s="220"/>
      <c r="C520" s="220"/>
      <c r="D520" s="221"/>
      <c r="E520" s="222"/>
      <c r="F520" s="222"/>
      <c r="G520" s="223"/>
      <c r="H520" s="224"/>
      <c r="I520" s="223"/>
    </row>
    <row r="521" spans="1:9" s="2" customFormat="1">
      <c r="A521" s="220"/>
      <c r="B521" s="220"/>
      <c r="C521" s="220"/>
      <c r="D521" s="221"/>
      <c r="E521" s="222"/>
      <c r="F521" s="222"/>
      <c r="G521" s="223"/>
      <c r="H521" s="224"/>
      <c r="I521" s="223"/>
    </row>
    <row r="522" spans="1:9" s="2" customFormat="1">
      <c r="A522" s="220"/>
      <c r="B522" s="220"/>
      <c r="C522" s="220"/>
      <c r="D522" s="221"/>
      <c r="E522" s="222"/>
      <c r="F522" s="222"/>
      <c r="G522" s="223"/>
      <c r="H522" s="224"/>
      <c r="I522" s="223"/>
    </row>
    <row r="523" spans="1:9" s="2" customFormat="1">
      <c r="A523" s="220"/>
      <c r="B523" s="220"/>
      <c r="C523" s="220"/>
      <c r="D523" s="221"/>
      <c r="E523" s="222"/>
      <c r="F523" s="222"/>
      <c r="G523" s="223"/>
      <c r="H523" s="224"/>
      <c r="I523" s="223"/>
    </row>
    <row r="524" spans="1:9" s="2" customFormat="1">
      <c r="A524" s="220"/>
      <c r="B524" s="220"/>
      <c r="C524" s="220"/>
      <c r="D524" s="221"/>
      <c r="E524" s="222"/>
      <c r="F524" s="222"/>
      <c r="G524" s="223"/>
      <c r="H524" s="224"/>
      <c r="I524" s="223"/>
    </row>
    <row r="525" spans="1:9" s="2" customFormat="1">
      <c r="A525" s="220"/>
      <c r="B525" s="220"/>
      <c r="C525" s="220"/>
      <c r="D525" s="221"/>
      <c r="E525" s="222"/>
      <c r="F525" s="222"/>
      <c r="G525" s="223"/>
      <c r="H525" s="224"/>
      <c r="I525" s="223"/>
    </row>
    <row r="526" spans="1:9" s="2" customFormat="1">
      <c r="A526" s="220"/>
      <c r="B526" s="220"/>
      <c r="C526" s="220"/>
      <c r="D526" s="221"/>
      <c r="E526" s="222"/>
      <c r="F526" s="222"/>
      <c r="G526" s="223"/>
      <c r="H526" s="224"/>
      <c r="I526" s="223"/>
    </row>
    <row r="527" spans="1:9" s="2" customFormat="1">
      <c r="A527" s="220"/>
      <c r="B527" s="220"/>
      <c r="C527" s="220"/>
      <c r="D527" s="221"/>
      <c r="E527" s="222"/>
      <c r="F527" s="222"/>
      <c r="G527" s="223"/>
      <c r="H527" s="224"/>
      <c r="I527" s="223"/>
    </row>
    <row r="528" spans="1:9" s="2" customFormat="1">
      <c r="A528" s="220"/>
      <c r="B528" s="220"/>
      <c r="C528" s="220"/>
      <c r="D528" s="221"/>
      <c r="E528" s="222"/>
      <c r="F528" s="222"/>
      <c r="G528" s="223"/>
      <c r="H528" s="224"/>
      <c r="I528" s="223"/>
    </row>
    <row r="529" spans="1:9" s="2" customFormat="1">
      <c r="A529" s="220"/>
      <c r="B529" s="220"/>
      <c r="C529" s="220"/>
      <c r="D529" s="221"/>
      <c r="E529" s="222"/>
      <c r="F529" s="222"/>
      <c r="G529" s="223"/>
      <c r="H529" s="224"/>
      <c r="I529" s="223"/>
    </row>
    <row r="530" spans="1:9" s="2" customFormat="1">
      <c r="A530" s="220"/>
      <c r="B530" s="220"/>
      <c r="C530" s="220"/>
      <c r="D530" s="221"/>
      <c r="E530" s="222"/>
      <c r="F530" s="222"/>
      <c r="G530" s="223"/>
      <c r="H530" s="224"/>
      <c r="I530" s="223"/>
    </row>
    <row r="531" spans="1:9" s="2" customFormat="1">
      <c r="A531" s="220"/>
      <c r="B531" s="220"/>
      <c r="C531" s="220"/>
      <c r="D531" s="221"/>
      <c r="E531" s="222"/>
      <c r="F531" s="222"/>
      <c r="G531" s="223"/>
      <c r="H531" s="224"/>
      <c r="I531" s="223"/>
    </row>
    <row r="532" spans="1:9" s="2" customFormat="1">
      <c r="A532" s="220"/>
      <c r="B532" s="220"/>
      <c r="C532" s="220"/>
      <c r="D532" s="221"/>
      <c r="E532" s="222"/>
      <c r="F532" s="222"/>
      <c r="G532" s="223"/>
      <c r="H532" s="224"/>
      <c r="I532" s="223"/>
    </row>
    <row r="533" spans="1:9" s="2" customFormat="1">
      <c r="A533" s="220"/>
      <c r="B533" s="220"/>
      <c r="C533" s="220"/>
      <c r="D533" s="221"/>
      <c r="E533" s="222"/>
      <c r="F533" s="222"/>
      <c r="G533" s="223"/>
      <c r="H533" s="224"/>
      <c r="I533" s="223"/>
    </row>
    <row r="534" spans="1:9" s="2" customFormat="1">
      <c r="A534" s="220"/>
      <c r="B534" s="220"/>
      <c r="C534" s="220"/>
      <c r="D534" s="221"/>
      <c r="E534" s="222"/>
      <c r="F534" s="222"/>
      <c r="G534" s="223"/>
      <c r="H534" s="224"/>
      <c r="I534" s="223"/>
    </row>
    <row r="535" spans="1:9" s="2" customFormat="1">
      <c r="A535" s="220"/>
      <c r="B535" s="220"/>
      <c r="C535" s="220"/>
      <c r="D535" s="221"/>
      <c r="E535" s="222"/>
      <c r="F535" s="222"/>
      <c r="G535" s="223"/>
      <c r="H535" s="224"/>
      <c r="I535" s="223"/>
    </row>
    <row r="536" spans="1:9" s="2" customFormat="1">
      <c r="A536" s="220"/>
      <c r="B536" s="220"/>
      <c r="C536" s="220"/>
      <c r="D536" s="221"/>
      <c r="E536" s="222"/>
      <c r="F536" s="222"/>
      <c r="G536" s="223"/>
      <c r="H536" s="224"/>
      <c r="I536" s="223"/>
    </row>
    <row r="537" spans="1:9" s="2" customFormat="1">
      <c r="A537" s="220"/>
      <c r="B537" s="220"/>
      <c r="C537" s="220"/>
      <c r="D537" s="221"/>
      <c r="E537" s="222"/>
      <c r="F537" s="222"/>
      <c r="G537" s="223"/>
      <c r="H537" s="224"/>
      <c r="I537" s="223"/>
    </row>
    <row r="538" spans="1:9" s="2" customFormat="1">
      <c r="A538" s="220"/>
      <c r="B538" s="220"/>
      <c r="C538" s="220"/>
      <c r="D538" s="221"/>
      <c r="E538" s="222"/>
      <c r="F538" s="222"/>
      <c r="G538" s="223"/>
      <c r="H538" s="224"/>
      <c r="I538" s="223"/>
    </row>
    <row r="539" spans="1:9" s="2" customFormat="1">
      <c r="A539" s="220"/>
      <c r="B539" s="220"/>
      <c r="C539" s="220"/>
      <c r="D539" s="221"/>
      <c r="E539" s="222"/>
      <c r="F539" s="222"/>
      <c r="G539" s="223"/>
      <c r="H539" s="224"/>
      <c r="I539" s="223"/>
    </row>
    <row r="540" spans="1:9" s="2" customFormat="1">
      <c r="A540" s="220"/>
      <c r="B540" s="220"/>
      <c r="C540" s="220"/>
      <c r="D540" s="221"/>
      <c r="E540" s="222"/>
      <c r="F540" s="222"/>
      <c r="G540" s="223"/>
      <c r="H540" s="224"/>
      <c r="I540" s="223"/>
    </row>
    <row r="541" spans="1:9" s="2" customFormat="1">
      <c r="A541" s="220"/>
      <c r="B541" s="220"/>
      <c r="C541" s="220"/>
      <c r="D541" s="221"/>
      <c r="E541" s="222"/>
      <c r="F541" s="222"/>
      <c r="G541" s="223"/>
      <c r="H541" s="224"/>
      <c r="I541" s="223"/>
    </row>
    <row r="542" spans="1:9" s="2" customFormat="1">
      <c r="A542" s="220"/>
      <c r="B542" s="220"/>
      <c r="C542" s="220"/>
      <c r="D542" s="221"/>
      <c r="E542" s="222"/>
      <c r="F542" s="222"/>
      <c r="G542" s="223"/>
      <c r="H542" s="224"/>
      <c r="I542" s="223"/>
    </row>
    <row r="543" spans="1:9" s="2" customFormat="1">
      <c r="A543" s="220"/>
      <c r="B543" s="220"/>
      <c r="C543" s="220"/>
      <c r="D543" s="221"/>
      <c r="E543" s="222"/>
      <c r="F543" s="222"/>
      <c r="G543" s="223"/>
      <c r="H543" s="224"/>
      <c r="I543" s="223"/>
    </row>
    <row r="544" spans="1:9" s="2" customFormat="1">
      <c r="A544" s="220"/>
      <c r="B544" s="220"/>
      <c r="C544" s="220"/>
      <c r="D544" s="221"/>
      <c r="E544" s="222"/>
      <c r="F544" s="222"/>
      <c r="G544" s="223"/>
      <c r="H544" s="224"/>
      <c r="I544" s="223"/>
    </row>
    <row r="545" spans="1:9" s="2" customFormat="1">
      <c r="A545" s="220"/>
      <c r="B545" s="220"/>
      <c r="C545" s="220"/>
      <c r="D545" s="221"/>
      <c r="E545" s="222"/>
      <c r="F545" s="222"/>
      <c r="G545" s="223"/>
      <c r="H545" s="224"/>
      <c r="I545" s="223"/>
    </row>
    <row r="546" spans="1:9" s="2" customFormat="1">
      <c r="A546" s="220"/>
      <c r="B546" s="220"/>
      <c r="C546" s="220"/>
      <c r="D546" s="221"/>
      <c r="E546" s="222"/>
      <c r="F546" s="222"/>
      <c r="G546" s="223"/>
      <c r="H546" s="224"/>
      <c r="I546" s="223"/>
    </row>
    <row r="547" spans="1:9" s="2" customFormat="1">
      <c r="A547" s="220"/>
      <c r="B547" s="220"/>
      <c r="C547" s="220"/>
      <c r="D547" s="221"/>
      <c r="E547" s="222"/>
      <c r="F547" s="222"/>
      <c r="G547" s="223"/>
      <c r="H547" s="224"/>
      <c r="I547" s="223"/>
    </row>
    <row r="548" spans="1:9" s="2" customFormat="1">
      <c r="A548" s="220"/>
      <c r="B548" s="220"/>
      <c r="C548" s="220"/>
      <c r="D548" s="221"/>
      <c r="E548" s="222"/>
      <c r="F548" s="222"/>
      <c r="G548" s="223"/>
      <c r="H548" s="224"/>
      <c r="I548" s="223"/>
    </row>
    <row r="549" spans="1:9" s="2" customFormat="1">
      <c r="A549" s="220"/>
      <c r="B549" s="220"/>
      <c r="C549" s="220"/>
      <c r="D549" s="221"/>
      <c r="E549" s="222"/>
      <c r="F549" s="222"/>
      <c r="G549" s="223"/>
      <c r="H549" s="224"/>
      <c r="I549" s="223"/>
    </row>
    <row r="550" spans="1:9" s="2" customFormat="1">
      <c r="A550" s="220"/>
      <c r="B550" s="220"/>
      <c r="C550" s="220"/>
      <c r="D550" s="221"/>
      <c r="E550" s="222"/>
      <c r="F550" s="222"/>
      <c r="G550" s="223"/>
      <c r="H550" s="224"/>
      <c r="I550" s="223"/>
    </row>
    <row r="551" spans="1:9" s="2" customFormat="1">
      <c r="A551" s="220"/>
      <c r="B551" s="220"/>
      <c r="C551" s="220"/>
      <c r="D551" s="221"/>
      <c r="E551" s="222"/>
      <c r="F551" s="222"/>
      <c r="G551" s="223"/>
      <c r="H551" s="224"/>
      <c r="I551" s="223"/>
    </row>
    <row r="552" spans="1:9" s="2" customFormat="1">
      <c r="A552" s="220"/>
      <c r="B552" s="220"/>
      <c r="C552" s="220"/>
      <c r="D552" s="221"/>
      <c r="E552" s="222"/>
      <c r="F552" s="222"/>
      <c r="G552" s="223"/>
      <c r="H552" s="224"/>
      <c r="I552" s="223"/>
    </row>
    <row r="553" spans="1:9" s="2" customFormat="1">
      <c r="A553" s="220"/>
      <c r="B553" s="220"/>
      <c r="C553" s="220"/>
      <c r="D553" s="221"/>
      <c r="E553" s="222"/>
      <c r="F553" s="222"/>
      <c r="G553" s="223"/>
      <c r="H553" s="224"/>
      <c r="I553" s="223"/>
    </row>
    <row r="554" spans="1:9" s="2" customFormat="1">
      <c r="A554" s="220"/>
      <c r="B554" s="220"/>
      <c r="C554" s="220"/>
      <c r="D554" s="221"/>
      <c r="E554" s="222"/>
      <c r="F554" s="222"/>
      <c r="G554" s="223"/>
      <c r="H554" s="224"/>
      <c r="I554" s="223"/>
    </row>
    <row r="555" spans="1:9" s="2" customFormat="1">
      <c r="A555" s="220"/>
      <c r="B555" s="220"/>
      <c r="C555" s="220"/>
      <c r="D555" s="221"/>
      <c r="E555" s="222"/>
      <c r="F555" s="222"/>
      <c r="G555" s="223"/>
      <c r="H555" s="224"/>
      <c r="I555" s="223"/>
    </row>
    <row r="556" spans="1:9" s="2" customFormat="1">
      <c r="A556" s="220"/>
      <c r="B556" s="220"/>
      <c r="C556" s="220"/>
      <c r="D556" s="221"/>
      <c r="E556" s="222"/>
      <c r="F556" s="222"/>
      <c r="G556" s="223"/>
      <c r="H556" s="224"/>
      <c r="I556" s="223"/>
    </row>
    <row r="557" spans="1:9" s="2" customFormat="1">
      <c r="A557" s="220"/>
      <c r="B557" s="220"/>
      <c r="C557" s="220"/>
      <c r="D557" s="221"/>
      <c r="E557" s="222"/>
      <c r="F557" s="222"/>
      <c r="G557" s="223"/>
      <c r="H557" s="224"/>
      <c r="I557" s="223"/>
    </row>
    <row r="558" spans="1:9" s="2" customFormat="1">
      <c r="A558" s="220"/>
      <c r="B558" s="220"/>
      <c r="C558" s="220"/>
      <c r="D558" s="221"/>
      <c r="E558" s="222"/>
      <c r="F558" s="222"/>
      <c r="G558" s="223"/>
      <c r="H558" s="224"/>
      <c r="I558" s="223"/>
    </row>
    <row r="559" spans="1:9" s="2" customFormat="1">
      <c r="A559" s="220"/>
      <c r="B559" s="220"/>
      <c r="C559" s="220"/>
      <c r="D559" s="221"/>
      <c r="E559" s="222"/>
      <c r="F559" s="222"/>
      <c r="G559" s="223"/>
      <c r="H559" s="224"/>
      <c r="I559" s="223"/>
    </row>
    <row r="560" spans="1:9" s="2" customFormat="1">
      <c r="A560" s="220"/>
      <c r="B560" s="220"/>
      <c r="C560" s="220"/>
      <c r="D560" s="221"/>
      <c r="E560" s="222"/>
      <c r="F560" s="222"/>
      <c r="G560" s="223"/>
      <c r="H560" s="224"/>
      <c r="I560" s="223"/>
    </row>
    <row r="561" spans="1:9" s="2" customFormat="1">
      <c r="A561" s="220"/>
      <c r="B561" s="220"/>
      <c r="C561" s="220"/>
      <c r="D561" s="221"/>
      <c r="E561" s="222"/>
      <c r="F561" s="222"/>
      <c r="G561" s="223"/>
      <c r="H561" s="224"/>
      <c r="I561" s="223"/>
    </row>
    <row r="562" spans="1:9" s="2" customFormat="1">
      <c r="A562" s="220"/>
      <c r="B562" s="220"/>
      <c r="C562" s="220"/>
      <c r="D562" s="221"/>
      <c r="E562" s="222"/>
      <c r="F562" s="222"/>
      <c r="G562" s="223"/>
      <c r="H562" s="224"/>
      <c r="I562" s="223"/>
    </row>
    <row r="563" spans="1:9" s="2" customFormat="1">
      <c r="A563" s="220"/>
      <c r="B563" s="220"/>
      <c r="C563" s="220"/>
      <c r="D563" s="221"/>
      <c r="E563" s="222"/>
      <c r="F563" s="222"/>
      <c r="G563" s="223"/>
      <c r="H563" s="224"/>
      <c r="I563" s="223"/>
    </row>
    <row r="564" spans="1:9" s="2" customFormat="1">
      <c r="A564" s="220"/>
      <c r="B564" s="220"/>
      <c r="C564" s="220"/>
      <c r="D564" s="221"/>
      <c r="E564" s="222"/>
      <c r="F564" s="222"/>
      <c r="G564" s="223"/>
      <c r="H564" s="224"/>
      <c r="I564" s="223"/>
    </row>
    <row r="565" spans="1:9" s="2" customFormat="1">
      <c r="A565" s="220"/>
      <c r="B565" s="220"/>
      <c r="C565" s="220"/>
      <c r="D565" s="221"/>
      <c r="E565" s="222"/>
      <c r="F565" s="222"/>
      <c r="G565" s="223"/>
      <c r="H565" s="224"/>
      <c r="I565" s="223"/>
    </row>
    <row r="566" spans="1:9" s="2" customFormat="1">
      <c r="A566" s="220"/>
      <c r="B566" s="220"/>
      <c r="C566" s="220"/>
      <c r="D566" s="221"/>
      <c r="E566" s="222"/>
      <c r="F566" s="222"/>
      <c r="G566" s="223"/>
      <c r="H566" s="224"/>
      <c r="I566" s="223"/>
    </row>
    <row r="567" spans="1:9" s="2" customFormat="1">
      <c r="A567" s="220"/>
      <c r="B567" s="220"/>
      <c r="C567" s="220"/>
      <c r="D567" s="221"/>
      <c r="E567" s="222"/>
      <c r="F567" s="222"/>
      <c r="G567" s="223"/>
      <c r="H567" s="224"/>
      <c r="I567" s="223"/>
    </row>
    <row r="568" spans="1:9" s="2" customFormat="1">
      <c r="A568" s="220"/>
      <c r="B568" s="220"/>
      <c r="C568" s="220"/>
      <c r="D568" s="221"/>
      <c r="E568" s="222"/>
      <c r="F568" s="222"/>
      <c r="G568" s="223"/>
      <c r="H568" s="224"/>
      <c r="I568" s="223"/>
    </row>
    <row r="569" spans="1:9" s="2" customFormat="1">
      <c r="A569" s="220"/>
      <c r="B569" s="220"/>
      <c r="C569" s="220"/>
      <c r="D569" s="221"/>
      <c r="E569" s="222"/>
      <c r="F569" s="222"/>
      <c r="G569" s="223"/>
      <c r="H569" s="224"/>
      <c r="I569" s="223"/>
    </row>
    <row r="570" spans="1:9" s="2" customFormat="1">
      <c r="A570" s="220"/>
      <c r="B570" s="220"/>
      <c r="C570" s="220"/>
      <c r="D570" s="221"/>
      <c r="E570" s="222"/>
      <c r="F570" s="222"/>
      <c r="G570" s="223"/>
      <c r="H570" s="224"/>
      <c r="I570" s="223"/>
    </row>
    <row r="571" spans="1:9" s="2" customFormat="1">
      <c r="A571" s="220"/>
      <c r="B571" s="220"/>
      <c r="C571" s="220"/>
      <c r="D571" s="221"/>
      <c r="E571" s="222"/>
      <c r="F571" s="222"/>
      <c r="G571" s="223"/>
      <c r="H571" s="224"/>
      <c r="I571" s="223"/>
    </row>
    <row r="572" spans="1:9" s="2" customFormat="1">
      <c r="A572" s="220"/>
      <c r="B572" s="220"/>
      <c r="C572" s="220"/>
      <c r="D572" s="221"/>
      <c r="E572" s="222"/>
      <c r="F572" s="222"/>
      <c r="G572" s="223"/>
      <c r="H572" s="224"/>
      <c r="I572" s="223"/>
    </row>
    <row r="573" spans="1:9" s="2" customFormat="1">
      <c r="A573" s="220"/>
      <c r="B573" s="220"/>
      <c r="C573" s="220"/>
      <c r="D573" s="221"/>
      <c r="E573" s="222"/>
      <c r="F573" s="222"/>
      <c r="G573" s="223"/>
      <c r="H573" s="224"/>
      <c r="I573" s="223"/>
    </row>
    <row r="574" spans="1:9" s="2" customFormat="1">
      <c r="A574" s="220"/>
      <c r="B574" s="220"/>
      <c r="C574" s="220"/>
      <c r="D574" s="221"/>
      <c r="E574" s="222"/>
      <c r="F574" s="222"/>
      <c r="G574" s="223"/>
      <c r="H574" s="224"/>
      <c r="I574" s="223"/>
    </row>
    <row r="575" spans="1:9" s="2" customFormat="1">
      <c r="A575" s="220"/>
      <c r="B575" s="220"/>
      <c r="C575" s="220"/>
      <c r="D575" s="221"/>
      <c r="E575" s="222"/>
      <c r="F575" s="222"/>
      <c r="G575" s="223"/>
      <c r="H575" s="224"/>
      <c r="I575" s="223"/>
    </row>
    <row r="576" spans="1:9" s="2" customFormat="1">
      <c r="A576" s="220"/>
      <c r="B576" s="220"/>
      <c r="C576" s="220"/>
      <c r="D576" s="221"/>
      <c r="E576" s="222"/>
      <c r="F576" s="222"/>
      <c r="G576" s="223"/>
      <c r="H576" s="224"/>
      <c r="I576" s="223"/>
    </row>
    <row r="577" spans="1:9" s="2" customFormat="1">
      <c r="A577" s="220"/>
      <c r="B577" s="220"/>
      <c r="C577" s="220"/>
      <c r="D577" s="221"/>
      <c r="E577" s="222"/>
      <c r="F577" s="222"/>
      <c r="G577" s="223"/>
      <c r="H577" s="224"/>
      <c r="I577" s="223"/>
    </row>
    <row r="578" spans="1:9" s="2" customFormat="1">
      <c r="A578" s="220"/>
      <c r="B578" s="220"/>
      <c r="C578" s="220"/>
      <c r="D578" s="221"/>
      <c r="E578" s="222"/>
      <c r="F578" s="222"/>
      <c r="G578" s="223"/>
      <c r="H578" s="224"/>
      <c r="I578" s="223"/>
    </row>
    <row r="579" spans="1:9" s="2" customFormat="1">
      <c r="A579" s="220"/>
      <c r="B579" s="220"/>
      <c r="C579" s="220"/>
      <c r="D579" s="221"/>
      <c r="E579" s="222"/>
      <c r="F579" s="222"/>
      <c r="G579" s="223"/>
      <c r="H579" s="224"/>
      <c r="I579" s="223"/>
    </row>
    <row r="580" spans="1:9" s="2" customFormat="1">
      <c r="A580" s="220"/>
      <c r="B580" s="220"/>
      <c r="C580" s="220"/>
      <c r="D580" s="221"/>
      <c r="E580" s="222"/>
      <c r="F580" s="222"/>
      <c r="G580" s="223"/>
      <c r="H580" s="224"/>
      <c r="I580" s="223"/>
    </row>
    <row r="581" spans="1:9" s="2" customFormat="1">
      <c r="A581" s="220"/>
      <c r="B581" s="220"/>
      <c r="C581" s="220"/>
      <c r="D581" s="221"/>
      <c r="E581" s="222"/>
      <c r="F581" s="222"/>
      <c r="G581" s="223"/>
      <c r="H581" s="224"/>
      <c r="I581" s="223"/>
    </row>
    <row r="582" spans="1:9" s="2" customFormat="1">
      <c r="A582" s="220"/>
      <c r="B582" s="220"/>
      <c r="C582" s="220"/>
      <c r="D582" s="221"/>
      <c r="E582" s="222"/>
      <c r="F582" s="222"/>
      <c r="G582" s="223"/>
      <c r="H582" s="224"/>
      <c r="I582" s="223"/>
    </row>
    <row r="583" spans="1:9" s="2" customFormat="1">
      <c r="A583" s="220"/>
      <c r="B583" s="220"/>
      <c r="C583" s="220"/>
      <c r="D583" s="221"/>
      <c r="E583" s="222"/>
      <c r="F583" s="222"/>
      <c r="G583" s="223"/>
      <c r="H583" s="224"/>
      <c r="I583" s="223"/>
    </row>
    <row r="584" spans="1:9" s="2" customFormat="1">
      <c r="A584" s="220"/>
      <c r="B584" s="220"/>
      <c r="C584" s="220"/>
      <c r="D584" s="221"/>
      <c r="E584" s="222"/>
      <c r="F584" s="222"/>
      <c r="G584" s="223"/>
      <c r="H584" s="224"/>
      <c r="I584" s="223"/>
    </row>
    <row r="585" spans="1:9" s="2" customFormat="1">
      <c r="A585" s="220"/>
      <c r="B585" s="220"/>
      <c r="C585" s="220"/>
      <c r="D585" s="221"/>
      <c r="E585" s="222"/>
      <c r="F585" s="222"/>
      <c r="G585" s="223"/>
      <c r="H585" s="224"/>
      <c r="I585" s="223"/>
    </row>
    <row r="586" spans="1:9" s="2" customFormat="1">
      <c r="A586" s="220"/>
      <c r="B586" s="220"/>
      <c r="C586" s="220"/>
      <c r="D586" s="221"/>
      <c r="E586" s="222"/>
      <c r="F586" s="222"/>
      <c r="G586" s="223"/>
      <c r="H586" s="224"/>
      <c r="I586" s="223"/>
    </row>
    <row r="587" spans="1:9" s="2" customFormat="1">
      <c r="A587" s="220"/>
      <c r="B587" s="220"/>
      <c r="C587" s="220"/>
      <c r="D587" s="221"/>
      <c r="E587" s="222"/>
      <c r="F587" s="222"/>
      <c r="G587" s="223"/>
      <c r="H587" s="224"/>
      <c r="I587" s="223"/>
    </row>
    <row r="588" spans="1:9" s="2" customFormat="1">
      <c r="A588" s="220"/>
      <c r="B588" s="220"/>
      <c r="C588" s="220"/>
      <c r="D588" s="221"/>
      <c r="E588" s="222"/>
      <c r="F588" s="222"/>
      <c r="G588" s="223"/>
      <c r="H588" s="224"/>
      <c r="I588" s="223"/>
    </row>
    <row r="589" spans="1:9" s="2" customFormat="1">
      <c r="A589" s="220"/>
      <c r="B589" s="220"/>
      <c r="C589" s="220"/>
      <c r="D589" s="221"/>
      <c r="E589" s="222"/>
      <c r="F589" s="222"/>
      <c r="G589" s="223"/>
      <c r="H589" s="224"/>
      <c r="I589" s="223"/>
    </row>
    <row r="590" spans="1:9" s="2" customFormat="1">
      <c r="A590" s="220"/>
      <c r="B590" s="220"/>
      <c r="C590" s="220"/>
      <c r="D590" s="221"/>
      <c r="E590" s="222"/>
      <c r="F590" s="222"/>
      <c r="G590" s="223"/>
      <c r="H590" s="224"/>
      <c r="I590" s="223"/>
    </row>
    <row r="591" spans="1:9" s="2" customFormat="1">
      <c r="A591" s="220"/>
      <c r="B591" s="220"/>
      <c r="C591" s="220"/>
      <c r="D591" s="221"/>
      <c r="E591" s="222"/>
      <c r="F591" s="222"/>
      <c r="G591" s="223"/>
      <c r="H591" s="224"/>
      <c r="I591" s="223"/>
    </row>
    <row r="592" spans="1:9" s="2" customFormat="1">
      <c r="A592" s="220"/>
      <c r="B592" s="220"/>
      <c r="C592" s="220"/>
      <c r="D592" s="221"/>
      <c r="E592" s="222"/>
      <c r="F592" s="222"/>
      <c r="G592" s="223"/>
      <c r="H592" s="224"/>
      <c r="I592" s="223"/>
    </row>
    <row r="593" spans="1:9" s="2" customFormat="1">
      <c r="A593" s="220"/>
      <c r="B593" s="220"/>
      <c r="C593" s="220"/>
      <c r="D593" s="221"/>
      <c r="E593" s="222"/>
      <c r="F593" s="222"/>
      <c r="G593" s="223"/>
      <c r="H593" s="224"/>
      <c r="I593" s="223"/>
    </row>
    <row r="594" spans="1:9" s="2" customFormat="1">
      <c r="A594" s="220"/>
      <c r="B594" s="220"/>
      <c r="C594" s="220"/>
      <c r="D594" s="221"/>
      <c r="E594" s="222"/>
      <c r="F594" s="222"/>
      <c r="G594" s="223"/>
      <c r="H594" s="224"/>
      <c r="I594" s="223"/>
    </row>
    <row r="595" spans="1:9" s="2" customFormat="1">
      <c r="A595" s="220"/>
      <c r="B595" s="220"/>
      <c r="C595" s="220"/>
      <c r="D595" s="221"/>
      <c r="E595" s="222"/>
      <c r="F595" s="222"/>
      <c r="G595" s="223"/>
      <c r="H595" s="224"/>
      <c r="I595" s="223"/>
    </row>
    <row r="596" spans="1:9" s="2" customFormat="1">
      <c r="A596" s="220"/>
      <c r="B596" s="220"/>
      <c r="C596" s="220"/>
      <c r="D596" s="221"/>
      <c r="E596" s="222"/>
      <c r="F596" s="222"/>
      <c r="G596" s="223"/>
      <c r="H596" s="224"/>
      <c r="I596" s="223"/>
    </row>
    <row r="597" spans="1:9" s="2" customFormat="1">
      <c r="A597" s="220"/>
      <c r="B597" s="220"/>
      <c r="C597" s="220"/>
      <c r="D597" s="221"/>
      <c r="E597" s="222"/>
      <c r="F597" s="222"/>
      <c r="G597" s="223"/>
      <c r="H597" s="224"/>
      <c r="I597" s="223"/>
    </row>
    <row r="598" spans="1:9" s="2" customFormat="1">
      <c r="A598" s="220"/>
      <c r="B598" s="220"/>
      <c r="C598" s="220"/>
      <c r="D598" s="221"/>
      <c r="E598" s="222"/>
      <c r="F598" s="222"/>
      <c r="G598" s="223"/>
      <c r="H598" s="224"/>
      <c r="I598" s="223"/>
    </row>
    <row r="599" spans="1:9" s="2" customFormat="1">
      <c r="A599" s="220"/>
      <c r="B599" s="220"/>
      <c r="C599" s="220"/>
      <c r="D599" s="221"/>
      <c r="E599" s="222"/>
      <c r="F599" s="222"/>
      <c r="G599" s="223"/>
      <c r="H599" s="224"/>
      <c r="I599" s="223"/>
    </row>
    <row r="600" spans="1:9" s="2" customFormat="1">
      <c r="A600" s="220"/>
      <c r="B600" s="220"/>
      <c r="C600" s="220"/>
      <c r="D600" s="221"/>
      <c r="E600" s="222"/>
      <c r="F600" s="222"/>
      <c r="G600" s="223"/>
      <c r="H600" s="224"/>
      <c r="I600" s="223"/>
    </row>
    <row r="601" spans="1:9" s="2" customFormat="1">
      <c r="A601" s="220"/>
      <c r="B601" s="220"/>
      <c r="C601" s="220"/>
      <c r="D601" s="221"/>
      <c r="E601" s="222"/>
      <c r="F601" s="222"/>
      <c r="G601" s="223"/>
      <c r="H601" s="224"/>
      <c r="I601" s="223"/>
    </row>
    <row r="602" spans="1:9" s="2" customFormat="1">
      <c r="A602" s="220"/>
      <c r="B602" s="220"/>
      <c r="C602" s="220"/>
      <c r="D602" s="221"/>
      <c r="E602" s="222"/>
      <c r="F602" s="222"/>
      <c r="G602" s="223"/>
      <c r="H602" s="224"/>
      <c r="I602" s="223"/>
    </row>
    <row r="603" spans="1:9" s="2" customFormat="1">
      <c r="A603" s="220"/>
      <c r="B603" s="220"/>
      <c r="C603" s="220"/>
      <c r="D603" s="221"/>
      <c r="E603" s="222"/>
      <c r="F603" s="222"/>
      <c r="G603" s="223"/>
      <c r="H603" s="224"/>
      <c r="I603" s="223"/>
    </row>
    <row r="604" spans="1:9" s="2" customFormat="1">
      <c r="A604" s="220"/>
      <c r="B604" s="220"/>
      <c r="C604" s="220"/>
      <c r="D604" s="221"/>
      <c r="E604" s="222"/>
      <c r="F604" s="222"/>
      <c r="G604" s="223"/>
      <c r="H604" s="224"/>
      <c r="I604" s="223"/>
    </row>
    <row r="605" spans="1:9" s="2" customFormat="1">
      <c r="A605" s="220"/>
      <c r="B605" s="220"/>
      <c r="C605" s="220"/>
      <c r="D605" s="221"/>
      <c r="E605" s="222"/>
      <c r="F605" s="222"/>
      <c r="G605" s="223"/>
      <c r="H605" s="224"/>
      <c r="I605" s="223"/>
    </row>
    <row r="606" spans="1:9" s="2" customFormat="1">
      <c r="A606" s="220"/>
      <c r="B606" s="220"/>
      <c r="C606" s="220"/>
      <c r="D606" s="221"/>
      <c r="E606" s="222"/>
      <c r="F606" s="222"/>
      <c r="G606" s="223"/>
      <c r="H606" s="224"/>
      <c r="I606" s="223"/>
    </row>
    <row r="607" spans="1:9" s="2" customFormat="1">
      <c r="A607" s="220"/>
      <c r="B607" s="220"/>
      <c r="C607" s="220"/>
      <c r="D607" s="221"/>
      <c r="E607" s="222"/>
      <c r="F607" s="222"/>
      <c r="G607" s="223"/>
      <c r="H607" s="224"/>
      <c r="I607" s="223"/>
    </row>
    <row r="608" spans="1:9" s="2" customFormat="1">
      <c r="A608" s="220"/>
      <c r="B608" s="220"/>
      <c r="C608" s="220"/>
      <c r="D608" s="221"/>
      <c r="E608" s="222"/>
      <c r="F608" s="222"/>
      <c r="G608" s="223"/>
      <c r="H608" s="224"/>
      <c r="I608" s="223"/>
    </row>
    <row r="609" spans="1:9" s="2" customFormat="1">
      <c r="A609" s="220"/>
      <c r="B609" s="220"/>
      <c r="C609" s="220"/>
      <c r="D609" s="221"/>
      <c r="E609" s="222"/>
      <c r="F609" s="222"/>
      <c r="G609" s="223"/>
      <c r="H609" s="224"/>
      <c r="I609" s="223"/>
    </row>
    <row r="610" spans="1:9" s="2" customFormat="1">
      <c r="A610" s="220"/>
      <c r="B610" s="220"/>
      <c r="C610" s="220"/>
      <c r="D610" s="221"/>
      <c r="E610" s="222"/>
      <c r="F610" s="222"/>
      <c r="G610" s="223"/>
      <c r="H610" s="224"/>
      <c r="I610" s="223"/>
    </row>
    <row r="611" spans="1:9" s="2" customFormat="1">
      <c r="A611" s="220"/>
      <c r="B611" s="220"/>
      <c r="C611" s="220"/>
      <c r="D611" s="221"/>
      <c r="E611" s="222"/>
      <c r="F611" s="222"/>
      <c r="G611" s="223"/>
      <c r="H611" s="224"/>
      <c r="I611" s="223"/>
    </row>
    <row r="612" spans="1:9" s="2" customFormat="1">
      <c r="A612" s="220"/>
      <c r="B612" s="220"/>
      <c r="C612" s="220"/>
      <c r="D612" s="221"/>
      <c r="E612" s="222"/>
      <c r="F612" s="222"/>
      <c r="G612" s="223"/>
      <c r="H612" s="224"/>
      <c r="I612" s="223"/>
    </row>
    <row r="613" spans="1:9" s="2" customFormat="1">
      <c r="A613" s="220"/>
      <c r="B613" s="220"/>
      <c r="C613" s="220"/>
      <c r="D613" s="221"/>
      <c r="E613" s="222"/>
      <c r="F613" s="222"/>
      <c r="G613" s="223"/>
      <c r="H613" s="224"/>
      <c r="I613" s="223"/>
    </row>
    <row r="614" spans="1:9" s="2" customFormat="1">
      <c r="A614" s="220"/>
      <c r="B614" s="220"/>
      <c r="C614" s="220"/>
      <c r="D614" s="221"/>
      <c r="E614" s="222"/>
      <c r="F614" s="222"/>
      <c r="G614" s="223"/>
      <c r="H614" s="224"/>
      <c r="I614" s="223"/>
    </row>
    <row r="615" spans="1:9" s="2" customFormat="1">
      <c r="A615" s="220"/>
      <c r="B615" s="220"/>
      <c r="C615" s="220"/>
      <c r="D615" s="221"/>
      <c r="E615" s="222"/>
      <c r="F615" s="222"/>
      <c r="G615" s="223"/>
      <c r="H615" s="224"/>
      <c r="I615" s="223"/>
    </row>
    <row r="616" spans="1:9" s="2" customFormat="1">
      <c r="A616" s="220"/>
      <c r="B616" s="220"/>
      <c r="C616" s="220"/>
      <c r="D616" s="221"/>
      <c r="E616" s="222"/>
      <c r="F616" s="222"/>
      <c r="G616" s="223"/>
      <c r="H616" s="224"/>
      <c r="I616" s="223"/>
    </row>
    <row r="617" spans="1:9" s="2" customFormat="1">
      <c r="A617" s="220"/>
      <c r="B617" s="220"/>
      <c r="C617" s="220"/>
      <c r="D617" s="221"/>
      <c r="E617" s="222"/>
      <c r="F617" s="222"/>
      <c r="G617" s="223"/>
      <c r="H617" s="224"/>
      <c r="I617" s="223"/>
    </row>
    <row r="618" spans="1:9" s="2" customFormat="1">
      <c r="A618" s="220"/>
      <c r="B618" s="220"/>
      <c r="C618" s="220"/>
      <c r="D618" s="221"/>
      <c r="E618" s="222"/>
      <c r="F618" s="222"/>
      <c r="G618" s="223"/>
      <c r="H618" s="224"/>
      <c r="I618" s="223"/>
    </row>
    <row r="619" spans="1:9" s="2" customFormat="1">
      <c r="A619" s="220"/>
      <c r="B619" s="220"/>
      <c r="C619" s="220"/>
      <c r="D619" s="221"/>
      <c r="E619" s="222"/>
      <c r="F619" s="222"/>
      <c r="G619" s="223"/>
      <c r="H619" s="224"/>
      <c r="I619" s="223"/>
    </row>
    <row r="620" spans="1:9" s="2" customFormat="1">
      <c r="A620" s="220"/>
      <c r="B620" s="220"/>
      <c r="C620" s="220"/>
      <c r="D620" s="221"/>
      <c r="E620" s="222"/>
      <c r="F620" s="222"/>
      <c r="G620" s="223"/>
      <c r="H620" s="224"/>
      <c r="I620" s="223"/>
    </row>
    <row r="621" spans="1:9" s="2" customFormat="1">
      <c r="A621" s="220"/>
      <c r="B621" s="220"/>
      <c r="C621" s="220"/>
      <c r="D621" s="221"/>
      <c r="E621" s="222"/>
      <c r="F621" s="222"/>
      <c r="G621" s="223"/>
      <c r="H621" s="224"/>
      <c r="I621" s="223"/>
    </row>
    <row r="622" spans="1:9" s="2" customFormat="1">
      <c r="A622" s="220"/>
      <c r="B622" s="220"/>
      <c r="C622" s="220"/>
      <c r="D622" s="221"/>
      <c r="E622" s="222"/>
      <c r="F622" s="222"/>
      <c r="G622" s="223"/>
      <c r="H622" s="224"/>
      <c r="I622" s="223"/>
    </row>
    <row r="623" spans="1:9" s="2" customFormat="1">
      <c r="A623" s="220"/>
      <c r="B623" s="220"/>
      <c r="C623" s="220"/>
      <c r="D623" s="221"/>
      <c r="E623" s="222"/>
      <c r="F623" s="222"/>
      <c r="G623" s="223"/>
      <c r="H623" s="224"/>
      <c r="I623" s="223"/>
    </row>
    <row r="624" spans="1:9" s="2" customFormat="1">
      <c r="A624" s="220"/>
      <c r="B624" s="220"/>
      <c r="C624" s="220"/>
      <c r="D624" s="221"/>
      <c r="E624" s="222"/>
      <c r="F624" s="222"/>
      <c r="G624" s="223"/>
      <c r="H624" s="224"/>
      <c r="I624" s="223"/>
    </row>
    <row r="625" spans="1:9" s="2" customFormat="1">
      <c r="A625" s="220"/>
      <c r="B625" s="220"/>
      <c r="C625" s="220"/>
      <c r="D625" s="221"/>
      <c r="E625" s="222"/>
      <c r="F625" s="222"/>
      <c r="G625" s="223"/>
      <c r="H625" s="224"/>
      <c r="I625" s="223"/>
    </row>
    <row r="626" spans="1:9" s="2" customFormat="1">
      <c r="A626" s="220"/>
      <c r="B626" s="220"/>
      <c r="C626" s="220"/>
      <c r="D626" s="221"/>
      <c r="E626" s="222"/>
      <c r="F626" s="222"/>
      <c r="G626" s="223"/>
      <c r="H626" s="224"/>
      <c r="I626" s="223"/>
    </row>
    <row r="627" spans="1:9" s="2" customFormat="1">
      <c r="A627" s="220"/>
      <c r="B627" s="220"/>
      <c r="C627" s="220"/>
      <c r="D627" s="221"/>
      <c r="E627" s="222"/>
      <c r="F627" s="222"/>
      <c r="G627" s="223"/>
      <c r="H627" s="224"/>
      <c r="I627" s="223"/>
    </row>
    <row r="628" spans="1:9" s="2" customFormat="1">
      <c r="A628" s="220"/>
      <c r="B628" s="220"/>
      <c r="C628" s="220"/>
      <c r="D628" s="221"/>
      <c r="E628" s="222"/>
      <c r="F628" s="222"/>
      <c r="G628" s="223"/>
      <c r="H628" s="224"/>
      <c r="I628" s="223"/>
    </row>
    <row r="629" spans="1:9" s="2" customFormat="1">
      <c r="A629" s="220"/>
      <c r="B629" s="220"/>
      <c r="C629" s="220"/>
      <c r="D629" s="221"/>
      <c r="E629" s="222"/>
      <c r="F629" s="222"/>
      <c r="G629" s="223"/>
      <c r="H629" s="224"/>
      <c r="I629" s="223"/>
    </row>
    <row r="630" spans="1:9" s="2" customFormat="1">
      <c r="A630" s="220"/>
      <c r="B630" s="220"/>
      <c r="C630" s="220"/>
      <c r="D630" s="221"/>
      <c r="E630" s="222"/>
      <c r="F630" s="222"/>
      <c r="G630" s="223"/>
      <c r="H630" s="224"/>
      <c r="I630" s="223"/>
    </row>
    <row r="631" spans="1:9" s="2" customFormat="1">
      <c r="A631" s="220"/>
      <c r="B631" s="220"/>
      <c r="C631" s="220"/>
      <c r="D631" s="221"/>
      <c r="E631" s="222"/>
      <c r="F631" s="222"/>
      <c r="G631" s="223"/>
      <c r="H631" s="224"/>
      <c r="I631" s="223"/>
    </row>
    <row r="632" spans="1:9" s="2" customFormat="1">
      <c r="A632" s="220"/>
      <c r="B632" s="220"/>
      <c r="C632" s="220"/>
      <c r="D632" s="221"/>
      <c r="E632" s="222"/>
      <c r="F632" s="222"/>
      <c r="G632" s="223"/>
      <c r="H632" s="224"/>
      <c r="I632" s="223"/>
    </row>
    <row r="633" spans="1:9" s="2" customFormat="1">
      <c r="A633" s="220"/>
      <c r="B633" s="220"/>
      <c r="C633" s="220"/>
      <c r="D633" s="221"/>
      <c r="E633" s="222"/>
      <c r="F633" s="222"/>
      <c r="G633" s="223"/>
      <c r="H633" s="224"/>
      <c r="I633" s="223"/>
    </row>
    <row r="634" spans="1:9" s="2" customFormat="1">
      <c r="A634" s="220"/>
      <c r="B634" s="220"/>
      <c r="C634" s="220"/>
      <c r="D634" s="221"/>
      <c r="E634" s="222"/>
      <c r="F634" s="222"/>
      <c r="G634" s="223"/>
      <c r="H634" s="224"/>
      <c r="I634" s="223"/>
    </row>
    <row r="635" spans="1:9" s="2" customFormat="1">
      <c r="A635" s="220"/>
      <c r="B635" s="220"/>
      <c r="C635" s="220"/>
      <c r="D635" s="221"/>
      <c r="E635" s="222"/>
      <c r="F635" s="222"/>
      <c r="G635" s="223"/>
      <c r="H635" s="224"/>
      <c r="I635" s="223"/>
    </row>
    <row r="636" spans="1:9" s="2" customFormat="1">
      <c r="A636" s="220"/>
      <c r="B636" s="220"/>
      <c r="C636" s="220"/>
      <c r="D636" s="221"/>
      <c r="E636" s="222"/>
      <c r="F636" s="222"/>
      <c r="G636" s="223"/>
      <c r="H636" s="224"/>
      <c r="I636" s="223"/>
    </row>
    <row r="637" spans="1:9" s="2" customFormat="1">
      <c r="A637" s="220"/>
      <c r="B637" s="220"/>
      <c r="C637" s="220"/>
      <c r="D637" s="221"/>
      <c r="E637" s="222"/>
      <c r="F637" s="222"/>
      <c r="G637" s="223"/>
      <c r="H637" s="224"/>
      <c r="I637" s="223"/>
    </row>
    <row r="638" spans="1:9" s="2" customFormat="1">
      <c r="A638" s="220"/>
      <c r="B638" s="220"/>
      <c r="C638" s="220"/>
      <c r="D638" s="221"/>
      <c r="E638" s="222"/>
      <c r="F638" s="222"/>
      <c r="G638" s="223"/>
      <c r="H638" s="224"/>
      <c r="I638" s="223"/>
    </row>
    <row r="639" spans="1:9" s="2" customFormat="1">
      <c r="A639" s="220"/>
      <c r="B639" s="220"/>
      <c r="C639" s="220"/>
      <c r="D639" s="221"/>
      <c r="E639" s="222"/>
      <c r="F639" s="222"/>
      <c r="G639" s="223"/>
      <c r="H639" s="224"/>
      <c r="I639" s="223"/>
    </row>
    <row r="640" spans="1:9" s="2" customFormat="1">
      <c r="A640" s="220"/>
      <c r="B640" s="220"/>
      <c r="C640" s="220"/>
      <c r="D640" s="221"/>
      <c r="E640" s="222"/>
      <c r="F640" s="222"/>
      <c r="G640" s="223"/>
      <c r="H640" s="224"/>
      <c r="I640" s="223"/>
    </row>
    <row r="641" spans="1:9" s="2" customFormat="1">
      <c r="A641" s="220"/>
      <c r="B641" s="220"/>
      <c r="C641" s="220"/>
      <c r="D641" s="221"/>
      <c r="E641" s="222"/>
      <c r="F641" s="222"/>
      <c r="G641" s="223"/>
      <c r="H641" s="224"/>
      <c r="I641" s="223"/>
    </row>
    <row r="642" spans="1:9" s="2" customFormat="1">
      <c r="A642" s="220"/>
      <c r="B642" s="220"/>
      <c r="C642" s="220"/>
      <c r="D642" s="221"/>
      <c r="E642" s="222"/>
      <c r="F642" s="222"/>
      <c r="G642" s="223"/>
      <c r="H642" s="224"/>
      <c r="I642" s="223"/>
    </row>
    <row r="643" spans="1:9" s="2" customFormat="1">
      <c r="A643" s="220"/>
      <c r="B643" s="220"/>
      <c r="C643" s="220"/>
      <c r="D643" s="221"/>
      <c r="E643" s="222"/>
      <c r="F643" s="222"/>
      <c r="G643" s="223"/>
      <c r="H643" s="224"/>
      <c r="I643" s="223"/>
    </row>
    <row r="644" spans="1:9" s="2" customFormat="1">
      <c r="A644" s="220"/>
      <c r="B644" s="220"/>
      <c r="C644" s="220"/>
      <c r="D644" s="221"/>
      <c r="E644" s="222"/>
      <c r="F644" s="222"/>
      <c r="G644" s="223"/>
      <c r="H644" s="224"/>
      <c r="I644" s="223"/>
    </row>
    <row r="645" spans="1:9" s="2" customFormat="1">
      <c r="A645" s="220"/>
      <c r="B645" s="220"/>
      <c r="C645" s="220"/>
      <c r="D645" s="221"/>
      <c r="E645" s="222"/>
      <c r="F645" s="222"/>
      <c r="G645" s="223"/>
      <c r="H645" s="224"/>
      <c r="I645" s="223"/>
    </row>
    <row r="646" spans="1:9" s="2" customFormat="1">
      <c r="A646" s="220"/>
      <c r="B646" s="220"/>
      <c r="C646" s="220"/>
      <c r="D646" s="221"/>
      <c r="E646" s="222"/>
      <c r="F646" s="222"/>
      <c r="G646" s="223"/>
      <c r="H646" s="224"/>
      <c r="I646" s="223"/>
    </row>
    <row r="647" spans="1:9" s="2" customFormat="1">
      <c r="A647" s="220"/>
      <c r="B647" s="220"/>
      <c r="C647" s="220"/>
      <c r="D647" s="221"/>
      <c r="E647" s="222"/>
      <c r="F647" s="222"/>
      <c r="G647" s="223"/>
      <c r="H647" s="224"/>
      <c r="I647" s="223"/>
    </row>
    <row r="648" spans="1:9" s="2" customFormat="1">
      <c r="A648" s="220"/>
      <c r="B648" s="220"/>
      <c r="C648" s="220"/>
      <c r="D648" s="221"/>
      <c r="E648" s="222"/>
      <c r="F648" s="222"/>
      <c r="G648" s="223"/>
      <c r="H648" s="224"/>
      <c r="I648" s="223"/>
    </row>
    <row r="649" spans="1:9" s="2" customFormat="1">
      <c r="A649" s="220"/>
      <c r="B649" s="220"/>
      <c r="C649" s="220"/>
      <c r="D649" s="221"/>
      <c r="E649" s="222"/>
      <c r="F649" s="222"/>
      <c r="G649" s="223"/>
      <c r="H649" s="224"/>
      <c r="I649" s="223"/>
    </row>
    <row r="650" spans="1:9" s="2" customFormat="1">
      <c r="A650" s="220"/>
      <c r="B650" s="220"/>
      <c r="C650" s="220"/>
      <c r="D650" s="221"/>
      <c r="E650" s="222"/>
      <c r="F650" s="222"/>
      <c r="G650" s="223"/>
      <c r="H650" s="224"/>
      <c r="I650" s="223"/>
    </row>
    <row r="651" spans="1:9" s="2" customFormat="1">
      <c r="A651" s="220"/>
      <c r="B651" s="220"/>
      <c r="C651" s="220"/>
      <c r="D651" s="221"/>
      <c r="E651" s="222"/>
      <c r="F651" s="222"/>
      <c r="G651" s="223"/>
      <c r="H651" s="224"/>
      <c r="I651" s="223"/>
    </row>
    <row r="652" spans="1:9" s="2" customFormat="1">
      <c r="A652" s="220"/>
      <c r="B652" s="220"/>
      <c r="C652" s="220"/>
      <c r="D652" s="221"/>
      <c r="E652" s="222"/>
      <c r="F652" s="222"/>
      <c r="G652" s="223"/>
      <c r="H652" s="224"/>
      <c r="I652" s="223"/>
    </row>
    <row r="653" spans="1:9" s="2" customFormat="1">
      <c r="A653" s="220"/>
      <c r="B653" s="220"/>
      <c r="C653" s="220"/>
      <c r="D653" s="221"/>
      <c r="E653" s="222"/>
      <c r="F653" s="222"/>
      <c r="G653" s="223"/>
      <c r="H653" s="224"/>
      <c r="I653" s="223"/>
    </row>
    <row r="654" spans="1:9" s="2" customFormat="1">
      <c r="A654" s="220"/>
      <c r="B654" s="220"/>
      <c r="C654" s="220"/>
      <c r="D654" s="221"/>
      <c r="E654" s="222"/>
      <c r="F654" s="222"/>
      <c r="G654" s="223"/>
      <c r="H654" s="224"/>
      <c r="I654" s="223"/>
    </row>
    <row r="655" spans="1:9" s="2" customFormat="1">
      <c r="A655" s="220"/>
      <c r="B655" s="220"/>
      <c r="C655" s="220"/>
      <c r="D655" s="221"/>
      <c r="E655" s="222"/>
      <c r="F655" s="222"/>
      <c r="G655" s="223"/>
      <c r="H655" s="224"/>
      <c r="I655" s="223"/>
    </row>
    <row r="656" spans="1:9" s="2" customFormat="1">
      <c r="A656" s="220"/>
      <c r="B656" s="220"/>
      <c r="C656" s="220"/>
      <c r="D656" s="221"/>
      <c r="E656" s="222"/>
      <c r="F656" s="222"/>
      <c r="G656" s="223"/>
      <c r="H656" s="224"/>
      <c r="I656" s="223"/>
    </row>
    <row r="657" spans="1:9" s="2" customFormat="1">
      <c r="A657" s="220"/>
      <c r="B657" s="220"/>
      <c r="C657" s="220"/>
      <c r="D657" s="221"/>
      <c r="E657" s="222"/>
      <c r="F657" s="222"/>
      <c r="G657" s="223"/>
      <c r="H657" s="224"/>
      <c r="I657" s="223"/>
    </row>
    <row r="658" spans="1:9" s="2" customFormat="1">
      <c r="A658" s="220"/>
      <c r="B658" s="220"/>
      <c r="C658" s="220"/>
      <c r="D658" s="221"/>
      <c r="E658" s="222"/>
      <c r="F658" s="222"/>
      <c r="G658" s="223"/>
      <c r="H658" s="224"/>
      <c r="I658" s="223"/>
    </row>
    <row r="659" spans="1:9" s="2" customFormat="1">
      <c r="A659" s="220"/>
      <c r="B659" s="220"/>
      <c r="C659" s="220"/>
      <c r="D659" s="221"/>
      <c r="E659" s="222"/>
      <c r="F659" s="222"/>
      <c r="G659" s="223"/>
      <c r="H659" s="224"/>
      <c r="I659" s="223"/>
    </row>
    <row r="660" spans="1:9" s="2" customFormat="1">
      <c r="A660" s="220"/>
      <c r="B660" s="220"/>
      <c r="C660" s="220"/>
      <c r="D660" s="221"/>
      <c r="E660" s="222"/>
      <c r="F660" s="222"/>
      <c r="G660" s="223"/>
      <c r="H660" s="224"/>
      <c r="I660" s="223"/>
    </row>
    <row r="661" spans="1:9" s="2" customFormat="1">
      <c r="A661" s="220"/>
      <c r="B661" s="220"/>
      <c r="C661" s="220"/>
      <c r="D661" s="221"/>
      <c r="E661" s="222"/>
      <c r="F661" s="222"/>
      <c r="G661" s="223"/>
      <c r="H661" s="224"/>
      <c r="I661" s="223"/>
    </row>
    <row r="662" spans="1:9" s="2" customFormat="1">
      <c r="A662" s="220"/>
      <c r="B662" s="220"/>
      <c r="C662" s="220"/>
      <c r="D662" s="221"/>
      <c r="E662" s="222"/>
      <c r="F662" s="222"/>
      <c r="G662" s="223"/>
      <c r="H662" s="224"/>
      <c r="I662" s="223"/>
    </row>
    <row r="663" spans="1:9" s="2" customFormat="1">
      <c r="A663" s="220"/>
      <c r="B663" s="220"/>
      <c r="C663" s="220"/>
      <c r="D663" s="221"/>
      <c r="E663" s="222"/>
      <c r="F663" s="222"/>
      <c r="G663" s="223"/>
      <c r="H663" s="224"/>
      <c r="I663" s="223"/>
    </row>
    <row r="664" spans="1:9" s="2" customFormat="1">
      <c r="A664" s="220"/>
      <c r="B664" s="220"/>
      <c r="C664" s="220"/>
      <c r="D664" s="221"/>
      <c r="E664" s="222"/>
      <c r="F664" s="222"/>
      <c r="G664" s="223"/>
      <c r="H664" s="224"/>
      <c r="I664" s="223"/>
    </row>
    <row r="665" spans="1:9" s="2" customFormat="1">
      <c r="A665" s="220"/>
      <c r="B665" s="220"/>
      <c r="C665" s="220"/>
      <c r="D665" s="221"/>
      <c r="E665" s="222"/>
      <c r="F665" s="222"/>
      <c r="G665" s="223"/>
      <c r="H665" s="224"/>
      <c r="I665" s="223"/>
    </row>
    <row r="666" spans="1:9" s="2" customFormat="1">
      <c r="A666" s="220"/>
      <c r="B666" s="220"/>
      <c r="C666" s="220"/>
      <c r="D666" s="221"/>
      <c r="E666" s="222"/>
      <c r="F666" s="222"/>
      <c r="G666" s="223"/>
      <c r="H666" s="224"/>
      <c r="I666" s="223"/>
    </row>
    <row r="667" spans="1:9" s="2" customFormat="1">
      <c r="A667" s="220"/>
      <c r="B667" s="220"/>
      <c r="C667" s="220"/>
      <c r="D667" s="221"/>
      <c r="E667" s="222"/>
      <c r="F667" s="222"/>
      <c r="G667" s="223"/>
      <c r="H667" s="224"/>
      <c r="I667" s="223"/>
    </row>
    <row r="668" spans="1:9" s="2" customFormat="1">
      <c r="A668" s="220"/>
      <c r="B668" s="220"/>
      <c r="C668" s="220"/>
      <c r="D668" s="221"/>
      <c r="E668" s="222"/>
      <c r="F668" s="222"/>
      <c r="G668" s="223"/>
      <c r="H668" s="224"/>
      <c r="I668" s="223"/>
    </row>
    <row r="669" spans="1:9" s="2" customFormat="1">
      <c r="A669" s="220"/>
      <c r="B669" s="220"/>
      <c r="C669" s="220"/>
      <c r="D669" s="221"/>
      <c r="E669" s="222"/>
      <c r="F669" s="222"/>
      <c r="G669" s="223"/>
      <c r="H669" s="224"/>
      <c r="I669" s="223"/>
    </row>
    <row r="670" spans="1:9" s="2" customFormat="1">
      <c r="A670" s="220"/>
      <c r="B670" s="220"/>
      <c r="C670" s="220"/>
      <c r="D670" s="221"/>
      <c r="E670" s="222"/>
      <c r="F670" s="222"/>
      <c r="G670" s="223"/>
      <c r="H670" s="224"/>
      <c r="I670" s="223"/>
    </row>
    <row r="671" spans="1:9" s="2" customFormat="1">
      <c r="A671" s="220"/>
      <c r="B671" s="220"/>
      <c r="C671" s="220"/>
      <c r="D671" s="221"/>
      <c r="E671" s="222"/>
      <c r="F671" s="222"/>
      <c r="G671" s="223"/>
      <c r="H671" s="224"/>
      <c r="I671" s="223"/>
    </row>
    <row r="672" spans="1:9" s="2" customFormat="1">
      <c r="A672" s="220"/>
      <c r="B672" s="220"/>
      <c r="C672" s="220"/>
      <c r="D672" s="221"/>
      <c r="E672" s="222"/>
      <c r="F672" s="222"/>
      <c r="G672" s="223"/>
      <c r="H672" s="224"/>
      <c r="I672" s="223"/>
    </row>
    <row r="673" spans="1:9" s="2" customFormat="1">
      <c r="A673" s="220"/>
      <c r="B673" s="220"/>
      <c r="C673" s="220"/>
      <c r="D673" s="221"/>
      <c r="E673" s="222"/>
      <c r="F673" s="222"/>
      <c r="G673" s="223"/>
      <c r="H673" s="224"/>
      <c r="I673" s="223"/>
    </row>
    <row r="674" spans="1:9" s="2" customFormat="1">
      <c r="A674" s="220"/>
      <c r="B674" s="220"/>
      <c r="C674" s="220"/>
      <c r="D674" s="221"/>
      <c r="E674" s="222"/>
      <c r="F674" s="222"/>
      <c r="G674" s="223"/>
      <c r="H674" s="224"/>
      <c r="I674" s="223"/>
    </row>
    <row r="675" spans="1:9" s="2" customFormat="1">
      <c r="A675" s="220"/>
      <c r="B675" s="220"/>
      <c r="C675" s="220"/>
      <c r="D675" s="221"/>
      <c r="E675" s="222"/>
      <c r="F675" s="222"/>
      <c r="G675" s="223"/>
      <c r="H675" s="224"/>
      <c r="I675" s="223"/>
    </row>
    <row r="676" spans="1:9" s="2" customFormat="1">
      <c r="A676" s="220"/>
      <c r="B676" s="220"/>
      <c r="C676" s="220"/>
      <c r="D676" s="221"/>
      <c r="E676" s="222"/>
      <c r="F676" s="222"/>
      <c r="G676" s="223"/>
      <c r="H676" s="224"/>
      <c r="I676" s="223"/>
    </row>
    <row r="677" spans="1:9" s="2" customFormat="1">
      <c r="A677" s="220"/>
      <c r="B677" s="220"/>
      <c r="C677" s="220"/>
      <c r="D677" s="221"/>
      <c r="E677" s="222"/>
      <c r="F677" s="222"/>
      <c r="G677" s="223"/>
      <c r="H677" s="224"/>
      <c r="I677" s="223"/>
    </row>
    <row r="678" spans="1:9" s="2" customFormat="1">
      <c r="A678" s="220"/>
      <c r="B678" s="220"/>
      <c r="C678" s="220"/>
      <c r="D678" s="221"/>
      <c r="E678" s="222"/>
      <c r="F678" s="222"/>
      <c r="G678" s="223"/>
      <c r="H678" s="224"/>
      <c r="I678" s="223"/>
    </row>
    <row r="679" spans="1:9" s="2" customFormat="1">
      <c r="A679" s="220"/>
      <c r="B679" s="220"/>
      <c r="C679" s="220"/>
      <c r="D679" s="221"/>
      <c r="E679" s="222"/>
      <c r="F679" s="222"/>
      <c r="G679" s="223"/>
      <c r="H679" s="224"/>
      <c r="I679" s="223"/>
    </row>
    <row r="680" spans="1:9" s="2" customFormat="1">
      <c r="A680" s="220"/>
      <c r="B680" s="220"/>
      <c r="C680" s="220"/>
      <c r="D680" s="221"/>
      <c r="E680" s="222"/>
      <c r="F680" s="222"/>
      <c r="G680" s="223"/>
      <c r="H680" s="224"/>
      <c r="I680" s="223"/>
    </row>
    <row r="681" spans="1:9" s="2" customFormat="1">
      <c r="A681" s="220"/>
      <c r="B681" s="220"/>
      <c r="C681" s="220"/>
      <c r="D681" s="221"/>
      <c r="E681" s="222"/>
      <c r="F681" s="222"/>
      <c r="G681" s="223"/>
      <c r="H681" s="224"/>
      <c r="I681" s="223"/>
    </row>
    <row r="682" spans="1:9" s="2" customFormat="1">
      <c r="A682" s="220"/>
      <c r="B682" s="220"/>
      <c r="C682" s="220"/>
      <c r="D682" s="221"/>
      <c r="E682" s="222"/>
      <c r="F682" s="222"/>
      <c r="G682" s="223"/>
      <c r="H682" s="224"/>
      <c r="I682" s="223"/>
    </row>
    <row r="683" spans="1:9" s="2" customFormat="1">
      <c r="A683" s="220"/>
      <c r="B683" s="220"/>
      <c r="C683" s="220"/>
      <c r="D683" s="221"/>
      <c r="E683" s="222"/>
      <c r="F683" s="222"/>
      <c r="G683" s="223"/>
      <c r="H683" s="224"/>
      <c r="I683" s="223"/>
    </row>
    <row r="684" spans="1:9" s="2" customFormat="1">
      <c r="A684" s="220"/>
      <c r="B684" s="220"/>
      <c r="C684" s="220"/>
      <c r="D684" s="221"/>
      <c r="E684" s="222"/>
      <c r="F684" s="222"/>
      <c r="G684" s="223"/>
      <c r="H684" s="224"/>
      <c r="I684" s="223"/>
    </row>
    <row r="685" spans="1:9" s="2" customFormat="1">
      <c r="A685" s="220"/>
      <c r="B685" s="220"/>
      <c r="C685" s="220"/>
      <c r="D685" s="221"/>
      <c r="E685" s="222"/>
      <c r="F685" s="222"/>
      <c r="G685" s="223"/>
      <c r="H685" s="224"/>
      <c r="I685" s="223"/>
    </row>
    <row r="686" spans="1:9" s="2" customFormat="1">
      <c r="A686" s="220"/>
      <c r="B686" s="220"/>
      <c r="C686" s="220"/>
      <c r="D686" s="221"/>
      <c r="E686" s="222"/>
      <c r="F686" s="222"/>
      <c r="G686" s="223"/>
      <c r="H686" s="224"/>
      <c r="I686" s="223"/>
    </row>
    <row r="687" spans="1:9" s="2" customFormat="1">
      <c r="A687" s="220"/>
      <c r="B687" s="220"/>
      <c r="C687" s="220"/>
      <c r="D687" s="221"/>
      <c r="E687" s="222"/>
      <c r="F687" s="222"/>
      <c r="G687" s="223"/>
      <c r="H687" s="224"/>
      <c r="I687" s="223"/>
    </row>
    <row r="688" spans="1:9" s="2" customFormat="1">
      <c r="A688" s="220"/>
      <c r="B688" s="220"/>
      <c r="C688" s="220"/>
      <c r="D688" s="221"/>
      <c r="E688" s="222"/>
      <c r="F688" s="222"/>
      <c r="G688" s="223"/>
      <c r="H688" s="224"/>
      <c r="I688" s="223"/>
    </row>
    <row r="689" spans="1:9" s="2" customFormat="1">
      <c r="A689" s="220"/>
      <c r="B689" s="220"/>
      <c r="C689" s="220"/>
      <c r="D689" s="221"/>
      <c r="E689" s="222"/>
      <c r="F689" s="222"/>
      <c r="G689" s="223"/>
      <c r="H689" s="224"/>
      <c r="I689" s="223"/>
    </row>
    <row r="690" spans="1:9" s="2" customFormat="1">
      <c r="A690" s="220"/>
      <c r="B690" s="220"/>
      <c r="C690" s="220"/>
      <c r="D690" s="221"/>
      <c r="E690" s="222"/>
      <c r="F690" s="222"/>
      <c r="G690" s="223"/>
      <c r="H690" s="224"/>
      <c r="I690" s="223"/>
    </row>
    <row r="691" spans="1:9" s="2" customFormat="1">
      <c r="A691" s="220"/>
      <c r="B691" s="220"/>
      <c r="C691" s="220"/>
      <c r="D691" s="221"/>
      <c r="E691" s="222"/>
      <c r="F691" s="222"/>
      <c r="G691" s="223"/>
      <c r="H691" s="224"/>
      <c r="I691" s="223"/>
    </row>
    <row r="692" spans="1:9" s="2" customFormat="1">
      <c r="A692" s="220"/>
      <c r="B692" s="220"/>
      <c r="C692" s="220"/>
      <c r="D692" s="221"/>
      <c r="E692" s="222"/>
      <c r="F692" s="222"/>
      <c r="G692" s="223"/>
      <c r="H692" s="224"/>
      <c r="I692" s="223"/>
    </row>
    <row r="693" spans="1:9" s="2" customFormat="1">
      <c r="A693" s="220"/>
      <c r="B693" s="220"/>
      <c r="C693" s="220"/>
      <c r="D693" s="221"/>
      <c r="E693" s="222"/>
      <c r="F693" s="222"/>
      <c r="G693" s="223"/>
      <c r="H693" s="224"/>
      <c r="I693" s="223"/>
    </row>
    <row r="694" spans="1:9" s="2" customFormat="1">
      <c r="A694" s="220"/>
      <c r="B694" s="220"/>
      <c r="C694" s="220"/>
      <c r="D694" s="221"/>
      <c r="E694" s="222"/>
      <c r="F694" s="222"/>
      <c r="G694" s="223"/>
      <c r="H694" s="224"/>
      <c r="I694" s="223"/>
    </row>
    <row r="695" spans="1:9" s="2" customFormat="1">
      <c r="A695" s="220"/>
      <c r="B695" s="220"/>
      <c r="C695" s="220"/>
      <c r="D695" s="221"/>
      <c r="E695" s="222"/>
      <c r="F695" s="222"/>
      <c r="G695" s="223"/>
      <c r="H695" s="224"/>
      <c r="I695" s="223"/>
    </row>
    <row r="696" spans="1:9" s="2" customFormat="1">
      <c r="A696" s="220"/>
      <c r="B696" s="220"/>
      <c r="C696" s="220"/>
      <c r="D696" s="221"/>
      <c r="E696" s="222"/>
      <c r="F696" s="222"/>
      <c r="G696" s="223"/>
      <c r="H696" s="224"/>
      <c r="I696" s="223"/>
    </row>
    <row r="697" spans="1:9" s="2" customFormat="1">
      <c r="A697" s="220"/>
      <c r="B697" s="220"/>
      <c r="C697" s="220"/>
      <c r="D697" s="221"/>
      <c r="E697" s="222"/>
      <c r="F697" s="222"/>
      <c r="G697" s="223"/>
      <c r="H697" s="224"/>
      <c r="I697" s="223"/>
    </row>
    <row r="698" spans="1:9" s="2" customFormat="1">
      <c r="A698" s="220"/>
      <c r="B698" s="220"/>
      <c r="C698" s="220"/>
      <c r="D698" s="221"/>
      <c r="E698" s="222"/>
      <c r="F698" s="222"/>
      <c r="G698" s="223"/>
      <c r="H698" s="224"/>
      <c r="I698" s="223"/>
    </row>
    <row r="699" spans="1:9" s="2" customFormat="1">
      <c r="A699" s="220"/>
      <c r="B699" s="220"/>
      <c r="C699" s="220"/>
      <c r="D699" s="221"/>
      <c r="E699" s="222"/>
      <c r="F699" s="222"/>
      <c r="G699" s="223"/>
      <c r="H699" s="224"/>
      <c r="I699" s="223"/>
    </row>
    <row r="700" spans="1:9" s="2" customFormat="1">
      <c r="A700" s="220"/>
      <c r="B700" s="220"/>
      <c r="C700" s="220"/>
      <c r="D700" s="221"/>
      <c r="E700" s="222"/>
      <c r="F700" s="222"/>
      <c r="G700" s="223"/>
      <c r="H700" s="224"/>
      <c r="I700" s="223"/>
    </row>
    <row r="701" spans="1:9" s="2" customFormat="1">
      <c r="A701" s="220"/>
      <c r="B701" s="220"/>
      <c r="C701" s="220"/>
      <c r="D701" s="221"/>
      <c r="E701" s="222"/>
      <c r="F701" s="222"/>
      <c r="G701" s="223"/>
      <c r="H701" s="224"/>
      <c r="I701" s="223"/>
    </row>
    <row r="702" spans="1:9" s="2" customFormat="1">
      <c r="A702" s="220"/>
      <c r="B702" s="220"/>
      <c r="C702" s="220"/>
      <c r="D702" s="221"/>
      <c r="E702" s="222"/>
      <c r="F702" s="222"/>
      <c r="G702" s="223"/>
      <c r="H702" s="224"/>
      <c r="I702" s="223"/>
    </row>
    <row r="703" spans="1:9" s="2" customFormat="1">
      <c r="A703" s="220"/>
      <c r="B703" s="220"/>
      <c r="C703" s="220"/>
      <c r="D703" s="221"/>
      <c r="E703" s="222"/>
      <c r="F703" s="222"/>
      <c r="G703" s="223"/>
      <c r="H703" s="224"/>
      <c r="I703" s="223"/>
    </row>
    <row r="704" spans="1:9" s="2" customFormat="1">
      <c r="A704" s="220"/>
      <c r="B704" s="220"/>
      <c r="C704" s="220"/>
      <c r="D704" s="221"/>
      <c r="E704" s="222"/>
      <c r="F704" s="222"/>
      <c r="G704" s="223"/>
      <c r="H704" s="224"/>
      <c r="I704" s="223"/>
    </row>
    <row r="705" spans="1:9" s="2" customFormat="1">
      <c r="A705" s="220"/>
      <c r="B705" s="220"/>
      <c r="C705" s="220"/>
      <c r="D705" s="221"/>
      <c r="E705" s="222"/>
      <c r="F705" s="222"/>
      <c r="G705" s="223"/>
      <c r="H705" s="224"/>
      <c r="I705" s="223"/>
    </row>
    <row r="706" spans="1:9" s="2" customFormat="1">
      <c r="A706" s="220"/>
      <c r="B706" s="220"/>
      <c r="C706" s="220"/>
      <c r="D706" s="221"/>
      <c r="E706" s="222"/>
      <c r="F706" s="222"/>
      <c r="G706" s="223"/>
      <c r="H706" s="224"/>
      <c r="I706" s="223"/>
    </row>
    <row r="707" spans="1:9" s="2" customFormat="1">
      <c r="A707" s="220"/>
      <c r="B707" s="220"/>
      <c r="C707" s="220"/>
      <c r="D707" s="221"/>
      <c r="E707" s="222"/>
      <c r="F707" s="222"/>
      <c r="G707" s="223"/>
      <c r="H707" s="224"/>
      <c r="I707" s="223"/>
    </row>
    <row r="708" spans="1:9" s="2" customFormat="1">
      <c r="A708" s="220"/>
      <c r="B708" s="220"/>
      <c r="C708" s="220"/>
      <c r="D708" s="221"/>
      <c r="E708" s="222"/>
      <c r="F708" s="222"/>
      <c r="G708" s="223"/>
      <c r="H708" s="224"/>
      <c r="I708" s="223"/>
    </row>
    <row r="709" spans="1:9" s="2" customFormat="1">
      <c r="A709" s="220"/>
      <c r="B709" s="220"/>
      <c r="C709" s="220"/>
      <c r="D709" s="221"/>
      <c r="E709" s="222"/>
      <c r="F709" s="222"/>
      <c r="G709" s="223"/>
      <c r="H709" s="224"/>
      <c r="I709" s="223"/>
    </row>
    <row r="710" spans="1:9" s="2" customFormat="1">
      <c r="A710" s="220"/>
      <c r="B710" s="220"/>
      <c r="C710" s="220"/>
      <c r="D710" s="221"/>
      <c r="E710" s="222"/>
      <c r="F710" s="222"/>
      <c r="G710" s="223"/>
      <c r="H710" s="224"/>
      <c r="I710" s="223"/>
    </row>
    <row r="711" spans="1:9" s="2" customFormat="1">
      <c r="A711" s="220"/>
      <c r="B711" s="220"/>
      <c r="C711" s="220"/>
      <c r="D711" s="221"/>
      <c r="E711" s="222"/>
      <c r="F711" s="222"/>
      <c r="G711" s="223"/>
      <c r="H711" s="224"/>
      <c r="I711" s="223"/>
    </row>
    <row r="712" spans="1:9" s="2" customFormat="1">
      <c r="A712" s="220"/>
      <c r="B712" s="220"/>
      <c r="C712" s="220"/>
      <c r="D712" s="221"/>
      <c r="E712" s="222"/>
      <c r="F712" s="222"/>
      <c r="G712" s="223"/>
      <c r="H712" s="224"/>
      <c r="I712" s="223"/>
    </row>
    <row r="713" spans="1:9" s="2" customFormat="1">
      <c r="A713" s="220"/>
      <c r="B713" s="220"/>
      <c r="C713" s="220"/>
      <c r="D713" s="221"/>
      <c r="E713" s="222"/>
      <c r="F713" s="222"/>
      <c r="G713" s="223"/>
      <c r="H713" s="224"/>
      <c r="I713" s="223"/>
    </row>
    <row r="714" spans="1:9" s="2" customFormat="1">
      <c r="A714" s="220"/>
      <c r="B714" s="220"/>
      <c r="C714" s="220"/>
      <c r="D714" s="221"/>
      <c r="E714" s="222"/>
      <c r="F714" s="222"/>
      <c r="G714" s="223"/>
      <c r="H714" s="224"/>
      <c r="I714" s="223"/>
    </row>
    <row r="715" spans="1:9" s="2" customFormat="1">
      <c r="A715" s="220"/>
      <c r="B715" s="220"/>
      <c r="C715" s="220"/>
      <c r="D715" s="221"/>
      <c r="E715" s="222"/>
      <c r="F715" s="222"/>
      <c r="G715" s="223"/>
      <c r="H715" s="224"/>
      <c r="I715" s="223"/>
    </row>
    <row r="716" spans="1:9" s="2" customFormat="1">
      <c r="A716" s="220"/>
      <c r="B716" s="220"/>
      <c r="C716" s="220"/>
      <c r="D716" s="221"/>
      <c r="E716" s="222"/>
      <c r="F716" s="222"/>
      <c r="G716" s="223"/>
      <c r="H716" s="224"/>
      <c r="I716" s="223"/>
    </row>
    <row r="717" spans="1:9" s="2" customFormat="1">
      <c r="A717" s="220"/>
      <c r="B717" s="220"/>
      <c r="C717" s="220"/>
      <c r="D717" s="221"/>
      <c r="E717" s="222"/>
      <c r="F717" s="222"/>
      <c r="G717" s="223"/>
      <c r="H717" s="224"/>
      <c r="I717" s="223"/>
    </row>
    <row r="718" spans="1:9" s="2" customFormat="1">
      <c r="A718" s="220"/>
      <c r="B718" s="220"/>
      <c r="C718" s="220"/>
      <c r="D718" s="221"/>
      <c r="E718" s="222"/>
      <c r="F718" s="222"/>
      <c r="G718" s="223"/>
      <c r="H718" s="224"/>
      <c r="I718" s="223"/>
    </row>
    <row r="719" spans="1:9" s="2" customFormat="1">
      <c r="A719" s="220"/>
      <c r="B719" s="220"/>
      <c r="C719" s="220"/>
      <c r="D719" s="221"/>
      <c r="E719" s="222"/>
      <c r="F719" s="222"/>
      <c r="G719" s="223"/>
      <c r="H719" s="224"/>
      <c r="I719" s="223"/>
    </row>
    <row r="720" spans="1:9" s="2" customFormat="1">
      <c r="A720" s="220"/>
      <c r="B720" s="220"/>
      <c r="C720" s="220"/>
      <c r="D720" s="221"/>
      <c r="E720" s="222"/>
      <c r="F720" s="222"/>
      <c r="G720" s="223"/>
      <c r="H720" s="224"/>
      <c r="I720" s="223"/>
    </row>
    <row r="721" spans="1:9" s="2" customFormat="1">
      <c r="A721" s="220"/>
      <c r="B721" s="220"/>
      <c r="C721" s="220"/>
      <c r="D721" s="221"/>
      <c r="E721" s="222"/>
      <c r="F721" s="222"/>
      <c r="G721" s="223"/>
      <c r="H721" s="224"/>
      <c r="I721" s="223"/>
    </row>
    <row r="722" spans="1:9" s="2" customFormat="1">
      <c r="A722" s="220"/>
      <c r="B722" s="220"/>
      <c r="C722" s="220"/>
      <c r="D722" s="221"/>
      <c r="E722" s="222"/>
      <c r="F722" s="222"/>
      <c r="G722" s="223"/>
      <c r="H722" s="224"/>
      <c r="I722" s="223"/>
    </row>
    <row r="723" spans="1:9" s="2" customFormat="1">
      <c r="A723" s="220"/>
      <c r="B723" s="220"/>
      <c r="C723" s="220"/>
      <c r="D723" s="221"/>
      <c r="E723" s="222"/>
      <c r="F723" s="222"/>
      <c r="G723" s="223"/>
      <c r="H723" s="224"/>
      <c r="I723" s="223"/>
    </row>
    <row r="724" spans="1:9" s="2" customFormat="1">
      <c r="A724" s="220"/>
      <c r="B724" s="220"/>
      <c r="C724" s="220"/>
      <c r="D724" s="221"/>
      <c r="E724" s="222"/>
      <c r="F724" s="222"/>
      <c r="G724" s="223"/>
      <c r="H724" s="224"/>
      <c r="I724" s="223"/>
    </row>
    <row r="725" spans="1:9" s="2" customFormat="1">
      <c r="A725" s="220"/>
      <c r="B725" s="220"/>
      <c r="C725" s="220"/>
      <c r="D725" s="221"/>
      <c r="E725" s="222"/>
      <c r="F725" s="222"/>
      <c r="G725" s="223"/>
      <c r="H725" s="224"/>
      <c r="I725" s="223"/>
    </row>
    <row r="726" spans="1:9" s="2" customFormat="1">
      <c r="A726" s="220"/>
      <c r="B726" s="220"/>
      <c r="C726" s="220"/>
      <c r="D726" s="221"/>
      <c r="E726" s="222"/>
      <c r="F726" s="222"/>
      <c r="G726" s="223"/>
      <c r="H726" s="224"/>
      <c r="I726" s="223"/>
    </row>
    <row r="727" spans="1:9" s="2" customFormat="1">
      <c r="A727" s="220"/>
      <c r="B727" s="220"/>
      <c r="C727" s="220"/>
      <c r="D727" s="221"/>
      <c r="E727" s="222"/>
      <c r="F727" s="222"/>
      <c r="G727" s="223"/>
      <c r="H727" s="224"/>
      <c r="I727" s="223"/>
    </row>
    <row r="728" spans="1:9" s="2" customFormat="1">
      <c r="A728" s="220"/>
      <c r="B728" s="220"/>
      <c r="C728" s="220"/>
      <c r="D728" s="221"/>
      <c r="E728" s="222"/>
      <c r="F728" s="222"/>
      <c r="G728" s="223"/>
      <c r="H728" s="224"/>
      <c r="I728" s="223"/>
    </row>
    <row r="729" spans="1:9" s="2" customFormat="1">
      <c r="A729" s="220"/>
      <c r="B729" s="220"/>
      <c r="C729" s="220"/>
      <c r="D729" s="221"/>
      <c r="E729" s="222"/>
      <c r="F729" s="222"/>
      <c r="G729" s="223"/>
      <c r="H729" s="224"/>
      <c r="I729" s="223"/>
    </row>
    <row r="730" spans="1:9" s="2" customFormat="1">
      <c r="A730" s="220"/>
      <c r="B730" s="220"/>
      <c r="C730" s="220"/>
      <c r="D730" s="221"/>
      <c r="E730" s="222"/>
      <c r="F730" s="222"/>
      <c r="G730" s="223"/>
      <c r="H730" s="224"/>
      <c r="I730" s="223"/>
    </row>
    <row r="731" spans="1:9" s="2" customFormat="1">
      <c r="A731" s="220"/>
      <c r="B731" s="220"/>
      <c r="C731" s="220"/>
      <c r="D731" s="221"/>
      <c r="E731" s="222"/>
      <c r="F731" s="222"/>
      <c r="G731" s="223"/>
      <c r="H731" s="224"/>
      <c r="I731" s="223"/>
    </row>
    <row r="732" spans="1:9" s="2" customFormat="1">
      <c r="A732" s="220"/>
      <c r="B732" s="220"/>
      <c r="C732" s="220"/>
      <c r="D732" s="221"/>
      <c r="E732" s="222"/>
      <c r="F732" s="222"/>
      <c r="G732" s="223"/>
      <c r="H732" s="224"/>
      <c r="I732" s="223"/>
    </row>
    <row r="733" spans="1:9" s="2" customFormat="1">
      <c r="A733" s="220"/>
      <c r="B733" s="220"/>
      <c r="C733" s="220"/>
      <c r="D733" s="221"/>
      <c r="E733" s="222"/>
      <c r="F733" s="222"/>
      <c r="G733" s="223"/>
      <c r="H733" s="224"/>
      <c r="I733" s="223"/>
    </row>
    <row r="734" spans="1:9" s="2" customFormat="1">
      <c r="A734" s="220"/>
      <c r="B734" s="220"/>
      <c r="C734" s="220"/>
      <c r="D734" s="221"/>
      <c r="E734" s="222"/>
      <c r="F734" s="222"/>
      <c r="G734" s="223"/>
      <c r="H734" s="224"/>
      <c r="I734" s="223"/>
    </row>
    <row r="735" spans="1:9" s="2" customFormat="1">
      <c r="A735" s="220"/>
      <c r="B735" s="220"/>
      <c r="C735" s="220"/>
      <c r="D735" s="221"/>
      <c r="E735" s="222"/>
      <c r="F735" s="222"/>
      <c r="G735" s="223"/>
      <c r="H735" s="224"/>
      <c r="I735" s="223"/>
    </row>
    <row r="736" spans="1:9" s="2" customFormat="1">
      <c r="A736" s="220"/>
      <c r="B736" s="220"/>
      <c r="C736" s="220"/>
      <c r="D736" s="221"/>
      <c r="E736" s="222"/>
      <c r="F736" s="222"/>
      <c r="G736" s="223"/>
      <c r="H736" s="224"/>
      <c r="I736" s="223"/>
    </row>
    <row r="737" spans="1:9" s="2" customFormat="1">
      <c r="A737" s="220"/>
      <c r="B737" s="220"/>
      <c r="C737" s="220"/>
      <c r="D737" s="221"/>
      <c r="E737" s="222"/>
      <c r="F737" s="222"/>
      <c r="G737" s="223"/>
      <c r="H737" s="224"/>
      <c r="I737" s="223"/>
    </row>
    <row r="738" spans="1:9" s="2" customFormat="1">
      <c r="A738" s="220"/>
      <c r="B738" s="220"/>
      <c r="C738" s="220"/>
      <c r="D738" s="221"/>
      <c r="E738" s="222"/>
      <c r="F738" s="222"/>
      <c r="G738" s="223"/>
      <c r="H738" s="224"/>
      <c r="I738" s="223"/>
    </row>
    <row r="739" spans="1:9" s="2" customFormat="1">
      <c r="A739" s="220"/>
      <c r="B739" s="220"/>
      <c r="C739" s="220"/>
      <c r="D739" s="221"/>
      <c r="E739" s="222"/>
      <c r="F739" s="222"/>
      <c r="G739" s="223"/>
      <c r="H739" s="224"/>
      <c r="I739" s="223"/>
    </row>
    <row r="740" spans="1:9" s="2" customFormat="1">
      <c r="A740" s="220"/>
      <c r="B740" s="220"/>
      <c r="C740" s="220"/>
      <c r="D740" s="221"/>
      <c r="E740" s="222"/>
      <c r="F740" s="222"/>
      <c r="G740" s="223"/>
      <c r="H740" s="224"/>
      <c r="I740" s="223"/>
    </row>
    <row r="741" spans="1:9" s="2" customFormat="1">
      <c r="A741" s="220"/>
      <c r="B741" s="220"/>
      <c r="C741" s="220"/>
      <c r="D741" s="221"/>
      <c r="E741" s="222"/>
      <c r="F741" s="222"/>
      <c r="G741" s="223"/>
      <c r="H741" s="224"/>
      <c r="I741" s="223"/>
    </row>
    <row r="742" spans="1:9" s="2" customFormat="1">
      <c r="A742" s="220"/>
      <c r="B742" s="220"/>
      <c r="C742" s="220"/>
      <c r="D742" s="221"/>
      <c r="E742" s="222"/>
      <c r="F742" s="222"/>
      <c r="G742" s="223"/>
      <c r="H742" s="224"/>
      <c r="I742" s="223"/>
    </row>
    <row r="743" spans="1:9" s="2" customFormat="1">
      <c r="A743" s="220"/>
      <c r="B743" s="220"/>
      <c r="C743" s="220"/>
      <c r="D743" s="221"/>
      <c r="E743" s="222"/>
      <c r="F743" s="222"/>
      <c r="G743" s="223"/>
      <c r="H743" s="224"/>
      <c r="I743" s="223"/>
    </row>
    <row r="744" spans="1:9" s="2" customFormat="1">
      <c r="A744" s="220"/>
      <c r="B744" s="220"/>
      <c r="C744" s="220"/>
      <c r="D744" s="221"/>
      <c r="E744" s="222"/>
      <c r="F744" s="222"/>
      <c r="G744" s="223"/>
      <c r="H744" s="224"/>
      <c r="I744" s="223"/>
    </row>
    <row r="745" spans="1:9" s="2" customFormat="1">
      <c r="A745" s="220"/>
      <c r="B745" s="220"/>
      <c r="C745" s="220"/>
      <c r="D745" s="221"/>
      <c r="E745" s="222"/>
      <c r="F745" s="222"/>
      <c r="G745" s="223"/>
      <c r="H745" s="224"/>
      <c r="I745" s="223"/>
    </row>
    <row r="746" spans="1:9" s="2" customFormat="1">
      <c r="A746" s="220"/>
      <c r="B746" s="220"/>
      <c r="C746" s="220"/>
      <c r="D746" s="221"/>
      <c r="E746" s="222"/>
      <c r="F746" s="222"/>
      <c r="G746" s="223"/>
      <c r="H746" s="224"/>
      <c r="I746" s="223"/>
    </row>
    <row r="747" spans="1:9" s="2" customFormat="1">
      <c r="A747" s="220"/>
      <c r="B747" s="220"/>
      <c r="C747" s="220"/>
      <c r="D747" s="221"/>
      <c r="E747" s="222"/>
      <c r="F747" s="222"/>
      <c r="G747" s="223"/>
      <c r="H747" s="224"/>
      <c r="I747" s="223"/>
    </row>
    <row r="748" spans="1:9" s="2" customFormat="1">
      <c r="A748" s="220"/>
      <c r="B748" s="220"/>
      <c r="C748" s="220"/>
      <c r="D748" s="221"/>
      <c r="E748" s="222"/>
      <c r="F748" s="222"/>
      <c r="G748" s="223"/>
      <c r="H748" s="224"/>
      <c r="I748" s="223"/>
    </row>
    <row r="749" spans="1:9" s="2" customFormat="1">
      <c r="A749" s="220"/>
      <c r="B749" s="220"/>
      <c r="C749" s="220"/>
      <c r="D749" s="221"/>
      <c r="E749" s="222"/>
      <c r="F749" s="222"/>
      <c r="G749" s="223"/>
      <c r="H749" s="224"/>
      <c r="I749" s="223"/>
    </row>
    <row r="750" spans="1:9" s="2" customFormat="1">
      <c r="A750" s="220"/>
      <c r="B750" s="220"/>
      <c r="C750" s="220"/>
      <c r="D750" s="221"/>
      <c r="E750" s="222"/>
      <c r="F750" s="222"/>
      <c r="G750" s="223"/>
      <c r="H750" s="224"/>
      <c r="I750" s="223"/>
    </row>
    <row r="751" spans="1:9" s="2" customFormat="1">
      <c r="A751" s="220"/>
      <c r="B751" s="220"/>
      <c r="C751" s="220"/>
      <c r="D751" s="221"/>
      <c r="E751" s="222"/>
      <c r="F751" s="222"/>
      <c r="G751" s="223"/>
      <c r="H751" s="224"/>
      <c r="I751" s="223"/>
    </row>
    <row r="752" spans="1:9" s="2" customFormat="1">
      <c r="A752" s="220"/>
      <c r="B752" s="220"/>
      <c r="C752" s="220"/>
      <c r="D752" s="221"/>
      <c r="E752" s="222"/>
      <c r="F752" s="222"/>
      <c r="G752" s="223"/>
      <c r="H752" s="224"/>
      <c r="I752" s="223"/>
    </row>
    <row r="753" spans="1:9" s="2" customFormat="1">
      <c r="A753" s="220"/>
      <c r="B753" s="220"/>
      <c r="C753" s="220"/>
      <c r="D753" s="221"/>
      <c r="E753" s="222"/>
      <c r="F753" s="222"/>
      <c r="G753" s="223"/>
      <c r="H753" s="224"/>
      <c r="I753" s="223"/>
    </row>
    <row r="754" spans="1:9" s="2" customFormat="1">
      <c r="A754" s="220"/>
      <c r="B754" s="220"/>
      <c r="C754" s="220"/>
      <c r="D754" s="221"/>
      <c r="E754" s="222"/>
      <c r="F754" s="222"/>
      <c r="G754" s="223"/>
      <c r="H754" s="224"/>
      <c r="I754" s="223"/>
    </row>
    <row r="755" spans="1:9" s="2" customFormat="1">
      <c r="A755" s="220"/>
      <c r="B755" s="220"/>
      <c r="C755" s="220"/>
      <c r="D755" s="221"/>
      <c r="E755" s="222"/>
      <c r="F755" s="222"/>
      <c r="G755" s="223"/>
      <c r="H755" s="224"/>
      <c r="I755" s="223"/>
    </row>
    <row r="756" spans="1:9" s="2" customFormat="1">
      <c r="A756" s="220"/>
      <c r="B756" s="220"/>
      <c r="C756" s="220"/>
      <c r="D756" s="221"/>
      <c r="E756" s="222"/>
      <c r="F756" s="222"/>
      <c r="G756" s="223"/>
      <c r="H756" s="224"/>
      <c r="I756" s="223"/>
    </row>
    <row r="757" spans="1:9" s="2" customFormat="1">
      <c r="A757" s="220"/>
      <c r="B757" s="220"/>
      <c r="C757" s="220"/>
      <c r="D757" s="221"/>
      <c r="E757" s="222"/>
      <c r="F757" s="222"/>
      <c r="G757" s="223"/>
      <c r="H757" s="224"/>
      <c r="I757" s="223"/>
    </row>
  </sheetData>
  <mergeCells count="74">
    <mergeCell ref="A54:B54"/>
    <mergeCell ref="A55:B55"/>
    <mergeCell ref="A56:B56"/>
    <mergeCell ref="A61:B61"/>
    <mergeCell ref="A62:B62"/>
    <mergeCell ref="A59:B59"/>
    <mergeCell ref="A60:B60"/>
    <mergeCell ref="A57:B57"/>
    <mergeCell ref="A58:B58"/>
    <mergeCell ref="A63:B63"/>
    <mergeCell ref="A64:B64"/>
    <mergeCell ref="A67:B67"/>
    <mergeCell ref="A68:B68"/>
    <mergeCell ref="A69:B69"/>
    <mergeCell ref="A51:B51"/>
    <mergeCell ref="A52:B52"/>
    <mergeCell ref="A53:B53"/>
    <mergeCell ref="A38:I38"/>
    <mergeCell ref="A43:B43"/>
    <mergeCell ref="A44:B44"/>
    <mergeCell ref="A45:B45"/>
    <mergeCell ref="A39:I39"/>
    <mergeCell ref="A40:B40"/>
    <mergeCell ref="A46:B46"/>
    <mergeCell ref="A47:B47"/>
    <mergeCell ref="A48:B48"/>
    <mergeCell ref="A49:B49"/>
    <mergeCell ref="A50:B50"/>
    <mergeCell ref="A42:B42"/>
    <mergeCell ref="A41:B41"/>
    <mergeCell ref="A2:I2"/>
    <mergeCell ref="A1:I1"/>
    <mergeCell ref="A3:B3"/>
    <mergeCell ref="A37:B37"/>
    <mergeCell ref="C37:F37"/>
    <mergeCell ref="A4:B36"/>
    <mergeCell ref="A77:B77"/>
    <mergeCell ref="A74:B74"/>
    <mergeCell ref="A65:B65"/>
    <mergeCell ref="A66:B66"/>
    <mergeCell ref="C74:F74"/>
    <mergeCell ref="A71:B71"/>
    <mergeCell ref="A72:B72"/>
    <mergeCell ref="A73:B73"/>
    <mergeCell ref="A70:B70"/>
    <mergeCell ref="A81:B81"/>
    <mergeCell ref="A82:B82"/>
    <mergeCell ref="A83:B83"/>
    <mergeCell ref="A78:B78"/>
    <mergeCell ref="A79:B79"/>
    <mergeCell ref="A80:B80"/>
    <mergeCell ref="A87:B87"/>
    <mergeCell ref="A88:B88"/>
    <mergeCell ref="A89:B89"/>
    <mergeCell ref="A84:B84"/>
    <mergeCell ref="A85:B85"/>
    <mergeCell ref="A86:B86"/>
    <mergeCell ref="A93:B93"/>
    <mergeCell ref="A94:B94"/>
    <mergeCell ref="A95:B95"/>
    <mergeCell ref="A90:B90"/>
    <mergeCell ref="A91:B91"/>
    <mergeCell ref="A92:B92"/>
    <mergeCell ref="A99:B99"/>
    <mergeCell ref="A100:B100"/>
    <mergeCell ref="A101:B101"/>
    <mergeCell ref="A96:B96"/>
    <mergeCell ref="A97:B97"/>
    <mergeCell ref="A98:B98"/>
    <mergeCell ref="A105:B105"/>
    <mergeCell ref="A106:B106"/>
    <mergeCell ref="A102:B102"/>
    <mergeCell ref="A103:B103"/>
    <mergeCell ref="A104:B104"/>
  </mergeCells>
  <phoneticPr fontId="4" type="noConversion"/>
  <printOptions horizontalCentered="1" verticalCentered="1"/>
  <pageMargins left="0.31" right="0.31496062992125984" top="0.78" bottom="0.47" header="0.37" footer="0.23"/>
  <pageSetup paperSize="9" scale="98" orientation="portrait" r:id="rId1"/>
  <headerFooter alignWithMargins="0">
    <oddHeader xml:space="preserve">&amp;L&amp;"돋움,굵게"&amp;9KCU서식 제6호 제작비견적서(2004.7)&amp;R&amp;10별첨 &amp;"돋움,굵게"&amp;P </oddHeader>
    <oddFooter>&amp;C&amp;8본 서식은 (사)한국광고영상제작사협회의 재산으로 본 협회 회원사만 사용할수 있으며, 무단으로 사용시 법에 저촉됩니다.</oddFooter>
  </headerFooter>
  <rowBreaks count="1" manualBreakCount="1">
    <brk id="3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8"/>
  <sheetViews>
    <sheetView workbookViewId="0">
      <selection activeCell="A2" sqref="A2:I19"/>
    </sheetView>
  </sheetViews>
  <sheetFormatPr defaultRowHeight="13.5"/>
  <cols>
    <col min="1" max="1" width="25.109375" customWidth="1"/>
  </cols>
  <sheetData>
    <row r="2" spans="1:9">
      <c r="A2" s="550" t="s">
        <v>401</v>
      </c>
      <c r="B2" s="727"/>
      <c r="C2" s="551"/>
      <c r="D2" s="675"/>
      <c r="E2" s="675"/>
      <c r="F2" s="669"/>
      <c r="G2" s="374" t="s">
        <v>98</v>
      </c>
      <c r="H2" s="232"/>
      <c r="I2" s="232" t="s">
        <v>60</v>
      </c>
    </row>
    <row r="3" spans="1:9">
      <c r="A3" s="552" t="s">
        <v>402</v>
      </c>
      <c r="B3" s="580"/>
      <c r="C3" s="553"/>
      <c r="D3" s="676"/>
      <c r="E3" s="676"/>
      <c r="F3" s="677"/>
      <c r="G3" s="375" t="s">
        <v>98</v>
      </c>
      <c r="H3" s="234"/>
      <c r="I3" s="234" t="s">
        <v>336</v>
      </c>
    </row>
    <row r="4" spans="1:9">
      <c r="A4" s="552" t="s">
        <v>415</v>
      </c>
      <c r="B4" s="580"/>
      <c r="C4" s="553"/>
      <c r="D4" s="532"/>
      <c r="E4" s="533"/>
      <c r="F4" s="534"/>
      <c r="G4" s="375" t="s">
        <v>98</v>
      </c>
      <c r="H4" s="124"/>
      <c r="I4" s="124" t="s">
        <v>403</v>
      </c>
    </row>
    <row r="5" spans="1:9">
      <c r="A5" s="552" t="s">
        <v>404</v>
      </c>
      <c r="B5" s="580"/>
      <c r="C5" s="553"/>
      <c r="D5" s="532"/>
      <c r="E5" s="533"/>
      <c r="F5" s="534"/>
      <c r="G5" s="375" t="s">
        <v>98</v>
      </c>
      <c r="H5" s="124"/>
      <c r="I5" s="124" t="s">
        <v>405</v>
      </c>
    </row>
    <row r="6" spans="1:9">
      <c r="A6" s="573" t="s">
        <v>406</v>
      </c>
      <c r="B6" s="573"/>
      <c r="C6" s="573"/>
      <c r="D6" s="532"/>
      <c r="E6" s="533"/>
      <c r="F6" s="534"/>
      <c r="G6" s="375" t="s">
        <v>98</v>
      </c>
      <c r="H6" s="124"/>
      <c r="I6" s="124" t="s">
        <v>336</v>
      </c>
    </row>
    <row r="7" spans="1:9">
      <c r="A7" s="573" t="s">
        <v>407</v>
      </c>
      <c r="B7" s="573"/>
      <c r="C7" s="573"/>
      <c r="D7" s="532"/>
      <c r="E7" s="533"/>
      <c r="F7" s="534"/>
      <c r="G7" s="375" t="s">
        <v>98</v>
      </c>
      <c r="H7" s="124"/>
      <c r="I7" s="124" t="s">
        <v>408</v>
      </c>
    </row>
    <row r="8" spans="1:9">
      <c r="A8" s="573" t="s">
        <v>409</v>
      </c>
      <c r="B8" s="573"/>
      <c r="C8" s="573"/>
      <c r="D8" s="735"/>
      <c r="E8" s="736"/>
      <c r="F8" s="736"/>
      <c r="G8" s="375" t="s">
        <v>98</v>
      </c>
      <c r="H8" s="124"/>
      <c r="I8" s="124" t="s">
        <v>336</v>
      </c>
    </row>
    <row r="9" spans="1:9">
      <c r="A9" s="535" t="s">
        <v>187</v>
      </c>
      <c r="B9" s="535"/>
      <c r="C9" s="535"/>
      <c r="D9" s="737"/>
      <c r="E9" s="738"/>
      <c r="F9" s="738"/>
      <c r="G9" s="375" t="s">
        <v>98</v>
      </c>
      <c r="H9" s="124"/>
      <c r="I9" s="124" t="s">
        <v>60</v>
      </c>
    </row>
    <row r="10" spans="1:9">
      <c r="A10" s="535" t="s">
        <v>188</v>
      </c>
      <c r="B10" s="535"/>
      <c r="C10" s="535"/>
      <c r="D10" s="737"/>
      <c r="E10" s="738"/>
      <c r="F10" s="738"/>
      <c r="G10" s="375" t="s">
        <v>98</v>
      </c>
      <c r="H10" s="124"/>
      <c r="I10" s="124" t="s">
        <v>60</v>
      </c>
    </row>
    <row r="11" spans="1:9">
      <c r="A11" s="573" t="s">
        <v>410</v>
      </c>
      <c r="B11" s="573"/>
      <c r="C11" s="573"/>
      <c r="D11" s="574"/>
      <c r="E11" s="575"/>
      <c r="F11" s="575"/>
      <c r="G11" s="375" t="s">
        <v>98</v>
      </c>
      <c r="H11" s="124"/>
      <c r="I11" s="124" t="s">
        <v>60</v>
      </c>
    </row>
    <row r="12" spans="1:9">
      <c r="A12" s="573" t="s">
        <v>411</v>
      </c>
      <c r="B12" s="573"/>
      <c r="C12" s="573"/>
      <c r="D12" s="574"/>
      <c r="E12" s="575"/>
      <c r="F12" s="575"/>
      <c r="G12" s="375" t="s">
        <v>98</v>
      </c>
      <c r="H12" s="124"/>
      <c r="I12" s="124" t="s">
        <v>60</v>
      </c>
    </row>
    <row r="13" spans="1:9">
      <c r="A13" s="573" t="s">
        <v>71</v>
      </c>
      <c r="B13" s="573"/>
      <c r="C13" s="573"/>
      <c r="D13" s="574"/>
      <c r="E13" s="575"/>
      <c r="F13" s="575"/>
      <c r="G13" s="375" t="s">
        <v>98</v>
      </c>
      <c r="H13" s="124"/>
      <c r="I13" s="124" t="s">
        <v>60</v>
      </c>
    </row>
    <row r="14" spans="1:9">
      <c r="A14" s="573" t="s">
        <v>412</v>
      </c>
      <c r="B14" s="573"/>
      <c r="C14" s="573"/>
      <c r="D14" s="574"/>
      <c r="E14" s="575"/>
      <c r="F14" s="575"/>
      <c r="G14" s="375" t="s">
        <v>98</v>
      </c>
      <c r="H14" s="124"/>
      <c r="I14" s="124" t="s">
        <v>60</v>
      </c>
    </row>
    <row r="15" spans="1:9">
      <c r="A15" s="573" t="s">
        <v>68</v>
      </c>
      <c r="B15" s="573"/>
      <c r="C15" s="573"/>
      <c r="D15" s="532"/>
      <c r="E15" s="533"/>
      <c r="F15" s="534"/>
      <c r="G15" s="375" t="s">
        <v>98</v>
      </c>
      <c r="H15" s="124"/>
      <c r="I15" s="124" t="s">
        <v>60</v>
      </c>
    </row>
    <row r="16" spans="1:9">
      <c r="A16" s="573" t="s">
        <v>90</v>
      </c>
      <c r="B16" s="573"/>
      <c r="C16" s="573"/>
      <c r="D16" s="532"/>
      <c r="E16" s="533"/>
      <c r="F16" s="534"/>
      <c r="G16" s="375" t="s">
        <v>98</v>
      </c>
      <c r="H16" s="124"/>
      <c r="I16" s="124" t="s">
        <v>60</v>
      </c>
    </row>
    <row r="17" spans="1:9">
      <c r="A17" s="573" t="s">
        <v>413</v>
      </c>
      <c r="B17" s="573"/>
      <c r="C17" s="573"/>
      <c r="D17" s="532"/>
      <c r="E17" s="533"/>
      <c r="F17" s="534"/>
      <c r="G17" s="375" t="s">
        <v>98</v>
      </c>
      <c r="H17" s="322"/>
      <c r="I17" s="322" t="s">
        <v>60</v>
      </c>
    </row>
    <row r="18" spans="1:9">
      <c r="A18" s="573" t="s">
        <v>12</v>
      </c>
      <c r="B18" s="573"/>
      <c r="C18" s="573"/>
      <c r="D18" s="532"/>
      <c r="E18" s="533"/>
      <c r="F18" s="534"/>
      <c r="G18" s="375" t="s">
        <v>98</v>
      </c>
      <c r="H18" s="322"/>
      <c r="I18" s="322" t="s">
        <v>60</v>
      </c>
    </row>
    <row r="19" spans="1:9">
      <c r="A19" s="619" t="s">
        <v>414</v>
      </c>
      <c r="B19" s="619"/>
      <c r="C19" s="619"/>
      <c r="D19" s="532"/>
      <c r="E19" s="533"/>
      <c r="F19" s="534"/>
      <c r="G19" s="375" t="s">
        <v>98</v>
      </c>
      <c r="H19" s="235"/>
      <c r="I19" s="235">
        <v>0.03</v>
      </c>
    </row>
    <row r="20" spans="1:9">
      <c r="A20" s="341"/>
    </row>
    <row r="21" spans="1:9">
      <c r="A21" s="341"/>
    </row>
    <row r="22" spans="1:9">
      <c r="A22" s="341"/>
    </row>
    <row r="23" spans="1:9">
      <c r="A23" s="341"/>
    </row>
    <row r="24" spans="1:9">
      <c r="A24" s="341"/>
    </row>
    <row r="25" spans="1:9">
      <c r="A25" s="341"/>
    </row>
    <row r="26" spans="1:9">
      <c r="A26" s="341"/>
    </row>
    <row r="27" spans="1:9">
      <c r="A27" s="341"/>
    </row>
    <row r="30" spans="1:9">
      <c r="A30" s="320"/>
    </row>
    <row r="31" spans="1:9">
      <c r="A31" s="317"/>
    </row>
    <row r="32" spans="1:9">
      <c r="A32" s="319"/>
    </row>
    <row r="33" spans="1:1">
      <c r="A33" s="317"/>
    </row>
    <row r="34" spans="1:1">
      <c r="A34" s="317"/>
    </row>
    <row r="35" spans="1:1">
      <c r="A35" s="317"/>
    </row>
    <row r="36" spans="1:1">
      <c r="A36" s="317"/>
    </row>
    <row r="37" spans="1:1">
      <c r="A37" s="317"/>
    </row>
    <row r="38" spans="1:1">
      <c r="A38" s="317"/>
    </row>
    <row r="39" spans="1:1">
      <c r="A39" s="317"/>
    </row>
    <row r="40" spans="1:1">
      <c r="A40" s="317"/>
    </row>
    <row r="41" spans="1:1">
      <c r="A41" s="317"/>
    </row>
    <row r="42" spans="1:1">
      <c r="A42" s="317"/>
    </row>
    <row r="43" spans="1:1">
      <c r="A43" s="317"/>
    </row>
    <row r="44" spans="1:1">
      <c r="A44" s="319"/>
    </row>
    <row r="45" spans="1:1">
      <c r="A45" s="317"/>
    </row>
    <row r="46" spans="1:1">
      <c r="A46" s="317"/>
    </row>
    <row r="47" spans="1:1">
      <c r="A47" s="317"/>
    </row>
    <row r="48" spans="1:1">
      <c r="A48" s="317"/>
    </row>
    <row r="49" spans="1:1">
      <c r="A49" s="317"/>
    </row>
    <row r="50" spans="1:1">
      <c r="A50" s="317"/>
    </row>
    <row r="51" spans="1:1">
      <c r="A51" s="323"/>
    </row>
    <row r="52" spans="1:1">
      <c r="A52" s="317"/>
    </row>
    <row r="53" spans="1:1">
      <c r="A53" s="317"/>
    </row>
    <row r="55" spans="1:1">
      <c r="A55" s="320"/>
    </row>
    <row r="56" spans="1:1">
      <c r="A56" s="317"/>
    </row>
    <row r="57" spans="1:1">
      <c r="A57" s="319"/>
    </row>
    <row r="58" spans="1:1">
      <c r="A58" s="317"/>
    </row>
    <row r="59" spans="1:1">
      <c r="A59" s="317"/>
    </row>
    <row r="60" spans="1:1">
      <c r="A60" s="317"/>
    </row>
    <row r="61" spans="1:1">
      <c r="A61" s="317"/>
    </row>
    <row r="62" spans="1:1">
      <c r="A62" s="317"/>
    </row>
    <row r="63" spans="1:1">
      <c r="A63" s="317"/>
    </row>
    <row r="64" spans="1:1">
      <c r="A64" s="317"/>
    </row>
    <row r="65" spans="1:1">
      <c r="A65" s="317"/>
    </row>
    <row r="66" spans="1:1">
      <c r="A66" s="317"/>
    </row>
    <row r="67" spans="1:1">
      <c r="A67" s="317"/>
    </row>
    <row r="68" spans="1:1">
      <c r="A68" s="317"/>
    </row>
    <row r="69" spans="1:1">
      <c r="A69" s="319"/>
    </row>
    <row r="70" spans="1:1">
      <c r="A70" s="317"/>
    </row>
    <row r="71" spans="1:1">
      <c r="A71" s="317"/>
    </row>
    <row r="72" spans="1:1">
      <c r="A72" s="317"/>
    </row>
    <row r="73" spans="1:1">
      <c r="A73" s="317"/>
    </row>
    <row r="74" spans="1:1">
      <c r="A74" s="317"/>
    </row>
    <row r="75" spans="1:1">
      <c r="A75" s="317"/>
    </row>
    <row r="76" spans="1:1">
      <c r="A76" s="323"/>
    </row>
    <row r="77" spans="1:1">
      <c r="A77" s="317"/>
    </row>
    <row r="78" spans="1:1">
      <c r="A78" s="317"/>
    </row>
  </sheetData>
  <sortState ref="A30:B53">
    <sortCondition ref="A30:A53"/>
  </sortState>
  <mergeCells count="36">
    <mergeCell ref="D2:F2"/>
    <mergeCell ref="D3:F3"/>
    <mergeCell ref="D4:F4"/>
    <mergeCell ref="D5:F5"/>
    <mergeCell ref="D6:F6"/>
    <mergeCell ref="D7:F7"/>
    <mergeCell ref="D8:F8"/>
    <mergeCell ref="D9:F9"/>
    <mergeCell ref="D16:F16"/>
    <mergeCell ref="D17:F17"/>
    <mergeCell ref="D18:F18"/>
    <mergeCell ref="D19:F19"/>
    <mergeCell ref="D10:F10"/>
    <mergeCell ref="D11:F11"/>
    <mergeCell ref="D12:F12"/>
    <mergeCell ref="D13:F13"/>
    <mergeCell ref="D14:F14"/>
    <mergeCell ref="D15:F15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7:C7"/>
    <mergeCell ref="A3:C3"/>
    <mergeCell ref="A2:C2"/>
    <mergeCell ref="A4:C4"/>
    <mergeCell ref="A5:C5"/>
    <mergeCell ref="A6:C6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총액</vt:lpstr>
      <vt:lpstr>세항목</vt:lpstr>
      <vt:lpstr>별첨파일</vt:lpstr>
      <vt:lpstr>Sheet1</vt:lpstr>
      <vt:lpstr>별첨파일!Print_Area</vt:lpstr>
      <vt:lpstr>세항목!Print_Area</vt:lpstr>
      <vt:lpstr>총액!Print_Area</vt:lpstr>
    </vt:vector>
  </TitlesOfParts>
  <Company>광고영상제작사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삼보</dc:creator>
  <cp:lastModifiedBy>use</cp:lastModifiedBy>
  <cp:lastPrinted>2016-10-27T01:27:37Z</cp:lastPrinted>
  <dcterms:created xsi:type="dcterms:W3CDTF">2004-05-25T07:41:01Z</dcterms:created>
  <dcterms:modified xsi:type="dcterms:W3CDTF">2016-10-28T04:16:33Z</dcterms:modified>
</cp:coreProperties>
</file>